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5645" activeTab="0"/>
  </bookViews>
  <sheets>
    <sheet name="Data-analýza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<sst xmlns="http://schemas.openxmlformats.org/spreadsheetml/2006/main" count="34" uniqueCount="24">
  <si>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vek</t>
  </si>
  <si>
    <t>tot2019</t>
  </si>
  <si>
    <t>total</t>
  </si>
  <si>
    <t>COVID</t>
  </si>
  <si>
    <t>D</t>
  </si>
  <si>
    <t>chi2</t>
  </si>
  <si>
    <t>skutečnost</t>
  </si>
  <si>
    <t>odhad</t>
  </si>
  <si>
    <t>Ženy2019</t>
  </si>
  <si>
    <t>Muži2019</t>
  </si>
  <si>
    <t>procento</t>
  </si>
  <si>
    <t>Věk v době úmrtí</t>
  </si>
  <si>
    <t>Počet mužů zemřelých v roce 2019</t>
  </si>
  <si>
    <t>Počet žen zemřelých v roce 2019</t>
  </si>
  <si>
    <t>Celkový počet osob zemřelých v roce 2019</t>
  </si>
  <si>
    <t>Odhad počtu zemřelých s infekcí podle rozdělení osob všech zemřelých v roce 2019</t>
  </si>
  <si>
    <t>Výpočet statistiky chi-kvadrát (odchylka od očekávaného rozdělení při nezávislosti na věku zemřelých)</t>
  </si>
  <si>
    <t>Počet osob zemřelých s diagnostikovanou infekcí SARS-CoV-2 celkově do 31.1.2021</t>
  </si>
  <si>
    <t>Odhad sumy počtu zemřelých s infekcí podle rozdělení osob všech zemřelých v roce 2019 do daného věku</t>
  </si>
  <si>
    <t>Suma počtu zemřelých s diagnostikovanou infekcí SARS-CoV-2 (celkově do 31.1.2021) do daného věku</t>
  </si>
  <si>
    <t>Podíl dvou předcházejících hodnot</t>
  </si>
  <si>
    <t>Data viz</t>
  </si>
  <si>
    <t>https://onemocneni-aktualne.mzcr.cz/api/v2/covid-19</t>
  </si>
  <si>
    <t>https://www.czso.cz/csu/czso/umrtnostni_tabulky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</si>
</sst>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</numFmts>
  <fonts count="7"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1" fontId="1" fillId="0" borderId="0" xfId="20" applyNumberFormat="1" applyFont="1" applyFill="1" applyBorder="1" applyAlignment="1">
      <alignment/>
      <protection/>
    </xf>
    <xf numFmtId="1" fontId="1" fillId="0" borderId="0" xfId="20" applyNumberFormat="1" applyFont="1" applyFill="1" applyBorder="1" applyAlignment="1">
      <alignment horizontal="right"/>
      <protection/>
    </xf>
    <xf numFmtId="1" fontId="1" fillId="0" borderId="0" xfId="20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1" fontId="1" fillId="0" borderId="1" xfId="20" applyNumberFormat="1" applyFont="1" applyFill="1" applyBorder="1" applyAlignment="1">
      <alignment/>
      <protection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2" xfId="20" applyNumberFormat="1" applyFont="1" applyFill="1" applyBorder="1" applyAlignment="1">
      <alignment/>
      <protection/>
    </xf>
    <xf numFmtId="1" fontId="0" fillId="0" borderId="2" xfId="0" applyNumberForma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0" xfId="17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nemocneni-aktualne.mzcr.cz/api/v2/covid-19" TargetMode="External" /><Relationship Id="rId2" Type="http://schemas.openxmlformats.org/officeDocument/2006/relationships/hyperlink" Target="https://www.czso.cz/csu/czso/umrtnostni_tabulk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6" max="7" width="9.140625" style="20" customWidth="1"/>
    <col min="9" max="9" width="9.140625" style="20" customWidth="1"/>
    <col min="10" max="10" width="9.140625" style="27" customWidth="1"/>
  </cols>
  <sheetData>
    <row r="1" spans="1:10" ht="12.75">
      <c r="A1" s="27" t="s">
        <v>0</v>
      </c>
      <c r="B1" s="27" t="s">
        <v>9</v>
      </c>
      <c r="C1" s="27" t="s">
        <v>8</v>
      </c>
      <c r="D1" s="27" t="s">
        <v>1</v>
      </c>
      <c r="E1" s="27" t="s">
        <v>3</v>
      </c>
      <c r="F1" s="27" t="s">
        <v>4</v>
      </c>
      <c r="G1" s="27" t="s">
        <v>5</v>
      </c>
      <c r="H1" t="s">
        <v>6</v>
      </c>
      <c r="I1" s="20" t="s">
        <v>7</v>
      </c>
      <c r="J1" s="27" t="s">
        <v>10</v>
      </c>
    </row>
    <row r="2" spans="1:5" ht="12.75">
      <c r="A2" s="1">
        <v>0</v>
      </c>
      <c r="B2" s="2">
        <v>165</v>
      </c>
      <c r="C2" s="2">
        <v>123</v>
      </c>
      <c r="D2" s="5">
        <f>B2+C2</f>
        <v>288</v>
      </c>
      <c r="E2">
        <v>0</v>
      </c>
    </row>
    <row r="3" spans="1:10" ht="12.75">
      <c r="A3" s="1">
        <v>1</v>
      </c>
      <c r="B3" s="2">
        <v>12</v>
      </c>
      <c r="C3" s="2">
        <v>13</v>
      </c>
      <c r="D3" s="5">
        <f aca="true" t="shared" si="0" ref="D3:D66">B3+C3</f>
        <v>25</v>
      </c>
      <c r="E3">
        <v>0</v>
      </c>
      <c r="F3" s="20">
        <f aca="true" t="shared" si="1" ref="F3:F66">D3*E$108/D$108</f>
        <v>3.6792654853043523</v>
      </c>
      <c r="G3" s="20">
        <f>((E3-F3)^2)/F3</f>
        <v>3.6792654853043523</v>
      </c>
      <c r="H3">
        <f>SUM(E$3:E3)</f>
        <v>0</v>
      </c>
      <c r="I3" s="20">
        <f>SUM(F$3:F3)</f>
        <v>3.6792654853043523</v>
      </c>
      <c r="J3" s="27">
        <f>100*H3/I3</f>
        <v>0</v>
      </c>
    </row>
    <row r="4" spans="1:10" ht="12.75">
      <c r="A4" s="1">
        <v>2</v>
      </c>
      <c r="B4" s="2">
        <v>9</v>
      </c>
      <c r="C4" s="2">
        <v>5</v>
      </c>
      <c r="D4" s="5">
        <f t="shared" si="0"/>
        <v>14</v>
      </c>
      <c r="E4">
        <v>0</v>
      </c>
      <c r="F4" s="20">
        <f t="shared" si="1"/>
        <v>2.0603886717704376</v>
      </c>
      <c r="G4" s="20">
        <f aca="true" t="shared" si="2" ref="G4:G67">((E4-F4)^2)/F4</f>
        <v>2.0603886717704376</v>
      </c>
      <c r="H4">
        <f>SUM(E$3:E4)</f>
        <v>0</v>
      </c>
      <c r="I4" s="20">
        <f>SUM(F$3:F4)</f>
        <v>5.73965415707479</v>
      </c>
      <c r="J4" s="27">
        <f aca="true" t="shared" si="3" ref="J4:J67">100*H4/I4</f>
        <v>0</v>
      </c>
    </row>
    <row r="5" spans="1:10" ht="12.75">
      <c r="A5" s="1">
        <v>3</v>
      </c>
      <c r="B5" s="2">
        <v>7</v>
      </c>
      <c r="C5" s="2">
        <v>6</v>
      </c>
      <c r="D5" s="5">
        <f t="shared" si="0"/>
        <v>13</v>
      </c>
      <c r="E5">
        <v>0</v>
      </c>
      <c r="F5" s="20">
        <f t="shared" si="1"/>
        <v>1.9132180523582634</v>
      </c>
      <c r="G5" s="20">
        <f t="shared" si="2"/>
        <v>1.9132180523582634</v>
      </c>
      <c r="H5">
        <f>SUM(E$3:E5)</f>
        <v>0</v>
      </c>
      <c r="I5" s="20">
        <f>SUM(F$3:F5)</f>
        <v>7.6528722094330535</v>
      </c>
      <c r="J5" s="27">
        <f t="shared" si="3"/>
        <v>0</v>
      </c>
    </row>
    <row r="6" spans="1:10" ht="12.75">
      <c r="A6" s="1">
        <v>4</v>
      </c>
      <c r="B6" s="2">
        <v>5</v>
      </c>
      <c r="C6" s="2">
        <v>5</v>
      </c>
      <c r="D6" s="5">
        <f t="shared" si="0"/>
        <v>10</v>
      </c>
      <c r="E6">
        <v>0</v>
      </c>
      <c r="F6" s="20">
        <f t="shared" si="1"/>
        <v>1.471706194121741</v>
      </c>
      <c r="G6" s="20">
        <f t="shared" si="2"/>
        <v>1.471706194121741</v>
      </c>
      <c r="H6">
        <f>SUM(E$3:E6)</f>
        <v>0</v>
      </c>
      <c r="I6" s="20">
        <f>SUM(F$3:F6)</f>
        <v>9.124578403554795</v>
      </c>
      <c r="J6" s="27">
        <f t="shared" si="3"/>
        <v>0</v>
      </c>
    </row>
    <row r="7" spans="1:10" ht="12.75">
      <c r="A7" s="1">
        <v>5</v>
      </c>
      <c r="B7" s="2">
        <v>6</v>
      </c>
      <c r="C7" s="2">
        <v>5</v>
      </c>
      <c r="D7" s="5">
        <f t="shared" si="0"/>
        <v>11</v>
      </c>
      <c r="E7">
        <v>0</v>
      </c>
      <c r="F7" s="20">
        <f t="shared" si="1"/>
        <v>1.618876813533915</v>
      </c>
      <c r="G7" s="20">
        <f t="shared" si="2"/>
        <v>1.618876813533915</v>
      </c>
      <c r="H7">
        <f>SUM(E$3:E7)</f>
        <v>0</v>
      </c>
      <c r="I7" s="20">
        <f>SUM(F$3:F7)</f>
        <v>10.743455217088709</v>
      </c>
      <c r="J7" s="27">
        <f t="shared" si="3"/>
        <v>0</v>
      </c>
    </row>
    <row r="8" spans="1:10" ht="12.75">
      <c r="A8" s="1">
        <v>6</v>
      </c>
      <c r="B8" s="2">
        <v>10</v>
      </c>
      <c r="C8" s="2">
        <v>7</v>
      </c>
      <c r="D8" s="5">
        <f t="shared" si="0"/>
        <v>17</v>
      </c>
      <c r="E8">
        <v>0</v>
      </c>
      <c r="F8" s="20">
        <f t="shared" si="1"/>
        <v>2.5019005300069597</v>
      </c>
      <c r="G8" s="20">
        <f t="shared" si="2"/>
        <v>2.5019005300069597</v>
      </c>
      <c r="H8">
        <f>SUM(E$3:E8)</f>
        <v>0</v>
      </c>
      <c r="I8" s="20">
        <f>SUM(F$3:F8)</f>
        <v>13.245355747095669</v>
      </c>
      <c r="J8" s="27">
        <f t="shared" si="3"/>
        <v>0</v>
      </c>
    </row>
    <row r="9" spans="1:10" ht="12.75">
      <c r="A9" s="1">
        <v>7</v>
      </c>
      <c r="B9" s="2">
        <v>2</v>
      </c>
      <c r="C9" s="2">
        <v>3</v>
      </c>
      <c r="D9" s="5">
        <f t="shared" si="0"/>
        <v>5</v>
      </c>
      <c r="E9">
        <v>0</v>
      </c>
      <c r="F9" s="20">
        <f t="shared" si="1"/>
        <v>0.7358530970608705</v>
      </c>
      <c r="G9" s="20">
        <f t="shared" si="2"/>
        <v>0.7358530970608705</v>
      </c>
      <c r="H9">
        <f>SUM(E$3:E9)</f>
        <v>0</v>
      </c>
      <c r="I9" s="20">
        <f>SUM(F$3:F9)</f>
        <v>13.981208844156539</v>
      </c>
      <c r="J9" s="27">
        <f t="shared" si="3"/>
        <v>0</v>
      </c>
    </row>
    <row r="10" spans="1:10" ht="12.75">
      <c r="A10" s="1">
        <v>8</v>
      </c>
      <c r="B10" s="2">
        <v>5</v>
      </c>
      <c r="C10" s="2">
        <v>7</v>
      </c>
      <c r="D10" s="5">
        <f t="shared" si="0"/>
        <v>12</v>
      </c>
      <c r="E10">
        <v>0</v>
      </c>
      <c r="F10" s="20">
        <f t="shared" si="1"/>
        <v>1.7660474329460891</v>
      </c>
      <c r="G10" s="20">
        <f t="shared" si="2"/>
        <v>1.7660474329460891</v>
      </c>
      <c r="H10">
        <f>SUM(E$3:E10)</f>
        <v>0</v>
      </c>
      <c r="I10" s="20">
        <f>SUM(F$3:F10)</f>
        <v>15.747256277102629</v>
      </c>
      <c r="J10" s="27">
        <f t="shared" si="3"/>
        <v>0</v>
      </c>
    </row>
    <row r="11" spans="1:10" ht="12.75">
      <c r="A11" s="1">
        <v>9</v>
      </c>
      <c r="B11" s="2">
        <v>5</v>
      </c>
      <c r="C11" s="2">
        <v>3</v>
      </c>
      <c r="D11" s="5">
        <f t="shared" si="0"/>
        <v>8</v>
      </c>
      <c r="E11">
        <v>0</v>
      </c>
      <c r="F11" s="20">
        <f t="shared" si="1"/>
        <v>1.1773649552973928</v>
      </c>
      <c r="G11" s="20">
        <f t="shared" si="2"/>
        <v>1.1773649552973928</v>
      </c>
      <c r="H11">
        <f>SUM(E$3:E11)</f>
        <v>0</v>
      </c>
      <c r="I11" s="20">
        <f>SUM(F$3:F11)</f>
        <v>16.92462123240002</v>
      </c>
      <c r="J11" s="27">
        <f t="shared" si="3"/>
        <v>0</v>
      </c>
    </row>
    <row r="12" spans="1:10" ht="12.75">
      <c r="A12" s="1">
        <v>10</v>
      </c>
      <c r="B12" s="2">
        <v>7</v>
      </c>
      <c r="C12" s="2">
        <v>3</v>
      </c>
      <c r="D12" s="5">
        <f t="shared" si="0"/>
        <v>10</v>
      </c>
      <c r="E12">
        <v>0</v>
      </c>
      <c r="F12" s="20">
        <f t="shared" si="1"/>
        <v>1.471706194121741</v>
      </c>
      <c r="G12" s="20">
        <f t="shared" si="2"/>
        <v>1.471706194121741</v>
      </c>
      <c r="H12">
        <f>SUM(E$3:E12)</f>
        <v>0</v>
      </c>
      <c r="I12" s="20">
        <f>SUM(F$3:F12)</f>
        <v>18.39632742652176</v>
      </c>
      <c r="J12" s="27">
        <f t="shared" si="3"/>
        <v>0</v>
      </c>
    </row>
    <row r="13" spans="1:10" ht="12.75">
      <c r="A13" s="1">
        <v>11</v>
      </c>
      <c r="B13" s="2">
        <v>10</v>
      </c>
      <c r="C13" s="2">
        <v>4</v>
      </c>
      <c r="D13" s="5">
        <f t="shared" si="0"/>
        <v>14</v>
      </c>
      <c r="E13">
        <v>0</v>
      </c>
      <c r="F13" s="20">
        <f t="shared" si="1"/>
        <v>2.0603886717704376</v>
      </c>
      <c r="G13" s="20">
        <f t="shared" si="2"/>
        <v>2.0603886717704376</v>
      </c>
      <c r="H13">
        <f>SUM(E$3:E13)</f>
        <v>0</v>
      </c>
      <c r="I13" s="20">
        <f>SUM(F$3:F13)</f>
        <v>20.456716098292198</v>
      </c>
      <c r="J13" s="27">
        <f t="shared" si="3"/>
        <v>0</v>
      </c>
    </row>
    <row r="14" spans="1:10" ht="12.75">
      <c r="A14" s="1">
        <v>12</v>
      </c>
      <c r="B14" s="2">
        <v>8</v>
      </c>
      <c r="C14" s="2">
        <v>5</v>
      </c>
      <c r="D14" s="5">
        <f t="shared" si="0"/>
        <v>13</v>
      </c>
      <c r="E14">
        <v>0</v>
      </c>
      <c r="F14" s="20">
        <f t="shared" si="1"/>
        <v>1.9132180523582634</v>
      </c>
      <c r="G14" s="20">
        <f t="shared" si="2"/>
        <v>1.9132180523582634</v>
      </c>
      <c r="H14">
        <f>SUM(E$3:E14)</f>
        <v>0</v>
      </c>
      <c r="I14" s="20">
        <f>SUM(F$3:F14)</f>
        <v>22.36993415065046</v>
      </c>
      <c r="J14" s="27">
        <f t="shared" si="3"/>
        <v>0</v>
      </c>
    </row>
    <row r="15" spans="1:10" ht="12.75">
      <c r="A15" s="1">
        <v>13</v>
      </c>
      <c r="B15" s="2">
        <v>6</v>
      </c>
      <c r="C15" s="2">
        <v>6</v>
      </c>
      <c r="D15" s="5">
        <f t="shared" si="0"/>
        <v>12</v>
      </c>
      <c r="E15">
        <v>0</v>
      </c>
      <c r="F15" s="20">
        <f t="shared" si="1"/>
        <v>1.7660474329460891</v>
      </c>
      <c r="G15" s="20">
        <f t="shared" si="2"/>
        <v>1.7660474329460891</v>
      </c>
      <c r="H15">
        <f>SUM(E$3:E15)</f>
        <v>0</v>
      </c>
      <c r="I15" s="20">
        <f>SUM(F$3:F15)</f>
        <v>24.13598158359655</v>
      </c>
      <c r="J15" s="27">
        <f t="shared" si="3"/>
        <v>0</v>
      </c>
    </row>
    <row r="16" spans="1:10" ht="12.75">
      <c r="A16" s="1">
        <v>14</v>
      </c>
      <c r="B16" s="2">
        <v>5</v>
      </c>
      <c r="C16" s="2">
        <v>6</v>
      </c>
      <c r="D16" s="5">
        <f t="shared" si="0"/>
        <v>11</v>
      </c>
      <c r="E16">
        <v>0</v>
      </c>
      <c r="F16" s="20">
        <f t="shared" si="1"/>
        <v>1.618876813533915</v>
      </c>
      <c r="G16" s="20">
        <f t="shared" si="2"/>
        <v>1.618876813533915</v>
      </c>
      <c r="H16">
        <f>SUM(E$3:E16)</f>
        <v>0</v>
      </c>
      <c r="I16" s="20">
        <f>SUM(F$3:F16)</f>
        <v>25.754858397130466</v>
      </c>
      <c r="J16" s="27">
        <f t="shared" si="3"/>
        <v>0</v>
      </c>
    </row>
    <row r="17" spans="1:10" ht="12.75">
      <c r="A17" s="1">
        <v>15</v>
      </c>
      <c r="B17" s="2">
        <v>8</v>
      </c>
      <c r="C17" s="2">
        <v>6</v>
      </c>
      <c r="D17" s="5">
        <f t="shared" si="0"/>
        <v>14</v>
      </c>
      <c r="E17">
        <v>0</v>
      </c>
      <c r="F17" s="20">
        <f t="shared" si="1"/>
        <v>2.0603886717704376</v>
      </c>
      <c r="G17" s="20">
        <f t="shared" si="2"/>
        <v>2.0603886717704376</v>
      </c>
      <c r="H17">
        <f>SUM(E$3:E17)</f>
        <v>0</v>
      </c>
      <c r="I17" s="20">
        <f>SUM(F$3:F17)</f>
        <v>27.815247068900902</v>
      </c>
      <c r="J17" s="27">
        <f t="shared" si="3"/>
        <v>0</v>
      </c>
    </row>
    <row r="18" spans="1:10" ht="12.75">
      <c r="A18" s="1">
        <v>16</v>
      </c>
      <c r="B18" s="2">
        <v>8</v>
      </c>
      <c r="C18" s="2">
        <v>10</v>
      </c>
      <c r="D18" s="5">
        <f t="shared" si="0"/>
        <v>18</v>
      </c>
      <c r="E18" s="5">
        <v>1</v>
      </c>
      <c r="F18" s="20">
        <f t="shared" si="1"/>
        <v>2.6490711494191337</v>
      </c>
      <c r="G18" s="20">
        <f t="shared" si="2"/>
        <v>1.0265619541562099</v>
      </c>
      <c r="H18">
        <f>SUM(E$3:E18)</f>
        <v>1</v>
      </c>
      <c r="I18" s="20">
        <f>SUM(F$3:F18)</f>
        <v>30.464318218320035</v>
      </c>
      <c r="J18" s="27">
        <f t="shared" si="3"/>
        <v>3.2825287368441405</v>
      </c>
    </row>
    <row r="19" spans="1:10" ht="12.75">
      <c r="A19" s="1">
        <v>17</v>
      </c>
      <c r="B19" s="2">
        <v>24</v>
      </c>
      <c r="C19" s="2">
        <v>6</v>
      </c>
      <c r="D19" s="5">
        <f t="shared" si="0"/>
        <v>30</v>
      </c>
      <c r="E19" s="5">
        <v>1</v>
      </c>
      <c r="F19" s="20">
        <f t="shared" si="1"/>
        <v>4.415118582365223</v>
      </c>
      <c r="G19" s="20">
        <f t="shared" si="2"/>
        <v>2.6416130652074687</v>
      </c>
      <c r="H19">
        <f>SUM(E$3:E19)</f>
        <v>2</v>
      </c>
      <c r="I19" s="20">
        <f>SUM(F$3:F19)</f>
        <v>34.879436800685255</v>
      </c>
      <c r="J19" s="27">
        <f t="shared" si="3"/>
        <v>5.734037540310018</v>
      </c>
    </row>
    <row r="20" spans="1:10" ht="12.75">
      <c r="A20" s="1">
        <v>18</v>
      </c>
      <c r="B20" s="2">
        <v>24</v>
      </c>
      <c r="C20" s="2">
        <v>15</v>
      </c>
      <c r="D20" s="5">
        <f t="shared" si="0"/>
        <v>39</v>
      </c>
      <c r="E20">
        <v>0</v>
      </c>
      <c r="F20" s="20">
        <f t="shared" si="1"/>
        <v>5.739654157074789</v>
      </c>
      <c r="G20" s="20">
        <f t="shared" si="2"/>
        <v>5.739654157074789</v>
      </c>
      <c r="H20">
        <f>SUM(E$3:E20)</f>
        <v>2</v>
      </c>
      <c r="I20" s="20">
        <f>SUM(F$3:F20)</f>
        <v>40.619090957760044</v>
      </c>
      <c r="J20" s="27">
        <f t="shared" si="3"/>
        <v>4.923793105266211</v>
      </c>
    </row>
    <row r="21" spans="1:10" ht="12.75">
      <c r="A21" s="1">
        <v>19</v>
      </c>
      <c r="B21" s="2">
        <v>37</v>
      </c>
      <c r="C21" s="2">
        <v>10</v>
      </c>
      <c r="D21" s="5">
        <f t="shared" si="0"/>
        <v>47</v>
      </c>
      <c r="E21" s="5">
        <v>0</v>
      </c>
      <c r="F21" s="20">
        <f t="shared" si="1"/>
        <v>6.9170191123721825</v>
      </c>
      <c r="G21" s="20">
        <f t="shared" si="2"/>
        <v>6.9170191123721825</v>
      </c>
      <c r="H21">
        <f>SUM(E$3:E21)</f>
        <v>2</v>
      </c>
      <c r="I21" s="20">
        <f>SUM(F$3:F21)</f>
        <v>47.536110070132224</v>
      </c>
      <c r="J21" s="27">
        <f t="shared" si="3"/>
        <v>4.207327854654719</v>
      </c>
    </row>
    <row r="22" spans="1:10" ht="12.75">
      <c r="A22" s="1">
        <v>20</v>
      </c>
      <c r="B22" s="2">
        <v>36</v>
      </c>
      <c r="C22" s="2">
        <v>11</v>
      </c>
      <c r="D22" s="5">
        <f t="shared" si="0"/>
        <v>47</v>
      </c>
      <c r="E22" s="5">
        <v>0</v>
      </c>
      <c r="F22" s="20">
        <f t="shared" si="1"/>
        <v>6.9170191123721825</v>
      </c>
      <c r="G22" s="20">
        <f t="shared" si="2"/>
        <v>6.9170191123721825</v>
      </c>
      <c r="H22">
        <f>SUM(E$3:E22)</f>
        <v>2</v>
      </c>
      <c r="I22" s="20">
        <f>SUM(F$3:F22)</f>
        <v>54.453129182504405</v>
      </c>
      <c r="J22" s="27">
        <f t="shared" si="3"/>
        <v>3.6728835055499305</v>
      </c>
    </row>
    <row r="23" spans="1:10" ht="12.75">
      <c r="A23" s="1">
        <v>21</v>
      </c>
      <c r="B23" s="2">
        <v>33</v>
      </c>
      <c r="C23" s="2">
        <v>12</v>
      </c>
      <c r="D23" s="5">
        <f t="shared" si="0"/>
        <v>45</v>
      </c>
      <c r="E23" s="5">
        <v>0</v>
      </c>
      <c r="F23" s="20">
        <f t="shared" si="1"/>
        <v>6.622677873547834</v>
      </c>
      <c r="G23" s="20">
        <f t="shared" si="2"/>
        <v>6.622677873547834</v>
      </c>
      <c r="H23">
        <f>SUM(E$3:E23)</f>
        <v>2</v>
      </c>
      <c r="I23" s="20">
        <f>SUM(F$3:F23)</f>
        <v>61.07580705605224</v>
      </c>
      <c r="J23" s="27">
        <f t="shared" si="3"/>
        <v>3.274619029044516</v>
      </c>
    </row>
    <row r="24" spans="1:10" ht="12.75">
      <c r="A24" s="1">
        <v>22</v>
      </c>
      <c r="B24" s="2">
        <v>33</v>
      </c>
      <c r="C24" s="2">
        <v>10</v>
      </c>
      <c r="D24" s="5">
        <f t="shared" si="0"/>
        <v>43</v>
      </c>
      <c r="E24" s="5">
        <v>0</v>
      </c>
      <c r="F24" s="20">
        <f t="shared" si="1"/>
        <v>6.328336634723486</v>
      </c>
      <c r="G24" s="20">
        <f t="shared" si="2"/>
        <v>6.328336634723486</v>
      </c>
      <c r="H24">
        <f>SUM(E$3:E24)</f>
        <v>2</v>
      </c>
      <c r="I24" s="20">
        <f>SUM(F$3:F24)</f>
        <v>67.40414369077573</v>
      </c>
      <c r="J24" s="27">
        <f t="shared" si="3"/>
        <v>2.9671766311211227</v>
      </c>
    </row>
    <row r="25" spans="1:10" ht="12.75">
      <c r="A25" s="1">
        <v>23</v>
      </c>
      <c r="B25" s="2">
        <v>40</v>
      </c>
      <c r="C25" s="2">
        <v>10</v>
      </c>
      <c r="D25" s="5">
        <f t="shared" si="0"/>
        <v>50</v>
      </c>
      <c r="E25" s="5">
        <v>0</v>
      </c>
      <c r="F25" s="20">
        <f t="shared" si="1"/>
        <v>7.3585309706087045</v>
      </c>
      <c r="G25" s="20">
        <f t="shared" si="2"/>
        <v>7.3585309706087045</v>
      </c>
      <c r="H25">
        <f>SUM(E$3:E25)</f>
        <v>2</v>
      </c>
      <c r="I25" s="20">
        <f>SUM(F$3:F25)</f>
        <v>74.76267466138444</v>
      </c>
      <c r="J25" s="27">
        <f t="shared" si="3"/>
        <v>2.675131687113138</v>
      </c>
    </row>
    <row r="26" spans="1:10" ht="12.75">
      <c r="A26" s="1">
        <v>24</v>
      </c>
      <c r="B26" s="2">
        <v>41</v>
      </c>
      <c r="C26" s="2">
        <v>17</v>
      </c>
      <c r="D26" s="5">
        <f t="shared" si="0"/>
        <v>58</v>
      </c>
      <c r="E26" s="5">
        <v>1</v>
      </c>
      <c r="F26" s="20">
        <f t="shared" si="1"/>
        <v>8.535895925906098</v>
      </c>
      <c r="G26" s="20">
        <f t="shared" si="2"/>
        <v>6.6530482446176045</v>
      </c>
      <c r="H26">
        <f>SUM(E$3:E26)</f>
        <v>3</v>
      </c>
      <c r="I26" s="20">
        <f>SUM(F$3:F26)</f>
        <v>83.29857058729054</v>
      </c>
      <c r="J26" s="27">
        <f t="shared" si="3"/>
        <v>3.601502377350196</v>
      </c>
    </row>
    <row r="27" spans="1:10" ht="12.75">
      <c r="A27" s="1">
        <v>25</v>
      </c>
      <c r="B27" s="2">
        <v>40</v>
      </c>
      <c r="C27" s="2">
        <v>18</v>
      </c>
      <c r="D27" s="5">
        <f t="shared" si="0"/>
        <v>58</v>
      </c>
      <c r="E27" s="5">
        <v>2</v>
      </c>
      <c r="F27" s="20">
        <f t="shared" si="1"/>
        <v>8.535895925906098</v>
      </c>
      <c r="G27" s="20">
        <f t="shared" si="2"/>
        <v>5.004505200752124</v>
      </c>
      <c r="H27">
        <f>SUM(E$3:E27)</f>
        <v>5</v>
      </c>
      <c r="I27" s="20">
        <f>SUM(F$3:F27)</f>
        <v>91.83446651319665</v>
      </c>
      <c r="J27" s="27">
        <f t="shared" si="3"/>
        <v>5.444578914477058</v>
      </c>
    </row>
    <row r="28" spans="1:10" ht="12.75">
      <c r="A28" s="1">
        <v>26</v>
      </c>
      <c r="B28" s="2">
        <v>38</v>
      </c>
      <c r="C28" s="2">
        <v>19</v>
      </c>
      <c r="D28" s="5">
        <f t="shared" si="0"/>
        <v>57</v>
      </c>
      <c r="E28" s="5">
        <v>2</v>
      </c>
      <c r="F28" s="20">
        <f t="shared" si="1"/>
        <v>8.388725306493924</v>
      </c>
      <c r="G28" s="20">
        <f t="shared" si="2"/>
        <v>4.865555796688126</v>
      </c>
      <c r="H28">
        <f>SUM(E$3:E28)</f>
        <v>7</v>
      </c>
      <c r="I28" s="20">
        <f>SUM(F$3:F28)</f>
        <v>100.22319181969057</v>
      </c>
      <c r="J28" s="27">
        <f t="shared" si="3"/>
        <v>6.9844113651793815</v>
      </c>
    </row>
    <row r="29" spans="1:10" ht="12.75">
      <c r="A29" s="1">
        <v>27</v>
      </c>
      <c r="B29" s="2">
        <v>51</v>
      </c>
      <c r="C29" s="2">
        <v>17</v>
      </c>
      <c r="D29" s="5">
        <f t="shared" si="0"/>
        <v>68</v>
      </c>
      <c r="E29" s="5">
        <v>4</v>
      </c>
      <c r="F29" s="20">
        <f t="shared" si="1"/>
        <v>10.007602120027839</v>
      </c>
      <c r="G29" s="20">
        <f t="shared" si="2"/>
        <v>3.6063867047966314</v>
      </c>
      <c r="H29">
        <f>SUM(E$3:E29)</f>
        <v>11</v>
      </c>
      <c r="I29" s="20">
        <f>SUM(F$3:F29)</f>
        <v>110.23079393971841</v>
      </c>
      <c r="J29" s="27">
        <f t="shared" si="3"/>
        <v>9.979062661941397</v>
      </c>
    </row>
    <row r="30" spans="1:10" ht="12.75">
      <c r="A30" s="1">
        <v>28</v>
      </c>
      <c r="B30" s="2">
        <v>56</v>
      </c>
      <c r="C30" s="2">
        <v>21</v>
      </c>
      <c r="D30" s="5">
        <f t="shared" si="0"/>
        <v>77</v>
      </c>
      <c r="E30" s="5">
        <v>0</v>
      </c>
      <c r="F30" s="20">
        <f t="shared" si="1"/>
        <v>11.332137694737405</v>
      </c>
      <c r="G30" s="20">
        <f t="shared" si="2"/>
        <v>11.332137694737403</v>
      </c>
      <c r="H30">
        <f>SUM(E$3:E30)</f>
        <v>11</v>
      </c>
      <c r="I30" s="20">
        <f>SUM(F$3:F30)</f>
        <v>121.56293163445582</v>
      </c>
      <c r="J30" s="27">
        <f t="shared" si="3"/>
        <v>9.048811057862114</v>
      </c>
    </row>
    <row r="31" spans="1:10" ht="12.75">
      <c r="A31" s="1">
        <v>29</v>
      </c>
      <c r="B31" s="2">
        <v>61</v>
      </c>
      <c r="C31" s="2">
        <v>19</v>
      </c>
      <c r="D31" s="5">
        <f t="shared" si="0"/>
        <v>80</v>
      </c>
      <c r="E31" s="5">
        <v>2</v>
      </c>
      <c r="F31" s="20">
        <f t="shared" si="1"/>
        <v>11.773649552973929</v>
      </c>
      <c r="G31" s="20">
        <f t="shared" si="2"/>
        <v>8.113391277237298</v>
      </c>
      <c r="H31">
        <f>SUM(E$3:E31)</f>
        <v>13</v>
      </c>
      <c r="I31" s="20">
        <f>SUM(F$3:F31)</f>
        <v>133.33658118742974</v>
      </c>
      <c r="J31" s="27">
        <f t="shared" si="3"/>
        <v>9.749762506454283</v>
      </c>
    </row>
    <row r="32" spans="1:10" ht="12.75">
      <c r="A32" s="1">
        <v>30</v>
      </c>
      <c r="B32" s="2">
        <v>49</v>
      </c>
      <c r="C32" s="2">
        <v>21</v>
      </c>
      <c r="D32" s="5">
        <f t="shared" si="0"/>
        <v>70</v>
      </c>
      <c r="E32" s="5">
        <v>3</v>
      </c>
      <c r="F32" s="20">
        <f t="shared" si="1"/>
        <v>10.301943358852187</v>
      </c>
      <c r="G32" s="20">
        <f t="shared" si="2"/>
        <v>5.175564935529421</v>
      </c>
      <c r="H32">
        <f>SUM(E$3:E32)</f>
        <v>16</v>
      </c>
      <c r="I32" s="20">
        <f>SUM(F$3:F32)</f>
        <v>143.63852454628193</v>
      </c>
      <c r="J32" s="27">
        <f t="shared" si="3"/>
        <v>11.139072926667819</v>
      </c>
    </row>
    <row r="33" spans="1:10" ht="12.75">
      <c r="A33" s="1">
        <v>31</v>
      </c>
      <c r="B33" s="2">
        <v>66</v>
      </c>
      <c r="C33" s="2">
        <v>22</v>
      </c>
      <c r="D33" s="5">
        <f t="shared" si="0"/>
        <v>88</v>
      </c>
      <c r="E33" s="5">
        <v>4</v>
      </c>
      <c r="F33" s="20">
        <f t="shared" si="1"/>
        <v>12.95101450827132</v>
      </c>
      <c r="G33" s="20">
        <f t="shared" si="2"/>
        <v>6.186438960138116</v>
      </c>
      <c r="H33">
        <f>SUM(E$3:E33)</f>
        <v>20</v>
      </c>
      <c r="I33" s="20">
        <f>SUM(F$3:F33)</f>
        <v>156.58953905455326</v>
      </c>
      <c r="J33" s="27">
        <f t="shared" si="3"/>
        <v>12.772245273058966</v>
      </c>
    </row>
    <row r="34" spans="1:10" ht="12.75">
      <c r="A34" s="1">
        <v>32</v>
      </c>
      <c r="B34" s="2">
        <v>62</v>
      </c>
      <c r="C34" s="2">
        <v>31</v>
      </c>
      <c r="D34" s="5">
        <f t="shared" si="0"/>
        <v>93</v>
      </c>
      <c r="E34" s="5">
        <v>3</v>
      </c>
      <c r="F34" s="20">
        <f t="shared" si="1"/>
        <v>13.686867605332191</v>
      </c>
      <c r="G34" s="20">
        <f t="shared" si="2"/>
        <v>8.344432232938711</v>
      </c>
      <c r="H34">
        <f>SUM(E$3:E34)</f>
        <v>23</v>
      </c>
      <c r="I34" s="20">
        <f>SUM(F$3:F34)</f>
        <v>170.27640665988545</v>
      </c>
      <c r="J34" s="27">
        <f t="shared" si="3"/>
        <v>13.507449711421737</v>
      </c>
    </row>
    <row r="35" spans="1:10" ht="12.75">
      <c r="A35" s="1">
        <v>33</v>
      </c>
      <c r="B35" s="2">
        <v>73</v>
      </c>
      <c r="C35" s="2">
        <v>28</v>
      </c>
      <c r="D35" s="5">
        <f t="shared" si="0"/>
        <v>101</v>
      </c>
      <c r="E35" s="5">
        <v>5</v>
      </c>
      <c r="F35" s="20">
        <f t="shared" si="1"/>
        <v>14.864232560629585</v>
      </c>
      <c r="G35" s="20">
        <f t="shared" si="2"/>
        <v>6.546122284705667</v>
      </c>
      <c r="H35">
        <f>SUM(E$3:E35)</f>
        <v>28</v>
      </c>
      <c r="I35" s="20">
        <f>SUM(F$3:F35)</f>
        <v>185.14063922051503</v>
      </c>
      <c r="J35" s="27">
        <f t="shared" si="3"/>
        <v>15.123637964029122</v>
      </c>
    </row>
    <row r="36" spans="1:10" ht="12.75">
      <c r="A36" s="1">
        <v>34</v>
      </c>
      <c r="B36" s="2">
        <v>78</v>
      </c>
      <c r="C36" s="2">
        <v>26</v>
      </c>
      <c r="D36" s="5">
        <f t="shared" si="0"/>
        <v>104</v>
      </c>
      <c r="E36" s="5">
        <v>7</v>
      </c>
      <c r="F36" s="20">
        <f t="shared" si="1"/>
        <v>15.305744418866107</v>
      </c>
      <c r="G36" s="20">
        <f t="shared" si="2"/>
        <v>4.507156820578618</v>
      </c>
      <c r="H36">
        <f>SUM(E$3:E36)</f>
        <v>35</v>
      </c>
      <c r="I36" s="20">
        <f>SUM(F$3:F36)</f>
        <v>200.44638363938114</v>
      </c>
      <c r="J36" s="27">
        <f t="shared" si="3"/>
        <v>17.46102841294845</v>
      </c>
    </row>
    <row r="37" spans="1:10" ht="12.75">
      <c r="A37" s="1">
        <v>35</v>
      </c>
      <c r="B37" s="2">
        <v>86</v>
      </c>
      <c r="C37" s="2">
        <v>40</v>
      </c>
      <c r="D37" s="5">
        <f t="shared" si="0"/>
        <v>126</v>
      </c>
      <c r="E37" s="5">
        <v>4</v>
      </c>
      <c r="F37" s="20">
        <f t="shared" si="1"/>
        <v>18.543498045933937</v>
      </c>
      <c r="G37" s="20">
        <f t="shared" si="2"/>
        <v>11.406334171047254</v>
      </c>
      <c r="H37">
        <f>SUM(E$3:E37)</f>
        <v>39</v>
      </c>
      <c r="I37" s="20">
        <f>SUM(F$3:F37)</f>
        <v>218.98988168531508</v>
      </c>
      <c r="J37" s="27">
        <f t="shared" si="3"/>
        <v>17.809041997676573</v>
      </c>
    </row>
    <row r="38" spans="1:10" ht="12.75">
      <c r="A38" s="1">
        <v>36</v>
      </c>
      <c r="B38" s="2">
        <v>83</v>
      </c>
      <c r="C38" s="2">
        <v>27</v>
      </c>
      <c r="D38" s="5">
        <f t="shared" si="0"/>
        <v>110</v>
      </c>
      <c r="E38" s="5">
        <v>6</v>
      </c>
      <c r="F38" s="20">
        <f t="shared" si="1"/>
        <v>16.18876813533915</v>
      </c>
      <c r="G38" s="20">
        <f t="shared" si="2"/>
        <v>6.41253214869938</v>
      </c>
      <c r="H38">
        <f>SUM(E$3:E38)</f>
        <v>45</v>
      </c>
      <c r="I38" s="20">
        <f>SUM(F$3:F38)</f>
        <v>235.17864982065424</v>
      </c>
      <c r="J38" s="27">
        <f t="shared" si="3"/>
        <v>19.134389977286084</v>
      </c>
    </row>
    <row r="39" spans="1:10" ht="12.75">
      <c r="A39" s="1">
        <v>37</v>
      </c>
      <c r="B39" s="2">
        <v>85</v>
      </c>
      <c r="C39" s="2">
        <v>48</v>
      </c>
      <c r="D39" s="5">
        <f t="shared" si="0"/>
        <v>133</v>
      </c>
      <c r="E39" s="5">
        <v>7</v>
      </c>
      <c r="F39" s="20">
        <f t="shared" si="1"/>
        <v>19.573692381819153</v>
      </c>
      <c r="G39" s="20">
        <f t="shared" si="2"/>
        <v>8.07705245533871</v>
      </c>
      <c r="H39">
        <f>SUM(E$3:E39)</f>
        <v>52</v>
      </c>
      <c r="I39" s="20">
        <f>SUM(F$3:F39)</f>
        <v>254.7523422024734</v>
      </c>
      <c r="J39" s="27">
        <f t="shared" si="3"/>
        <v>20.411981122698048</v>
      </c>
    </row>
    <row r="40" spans="1:10" ht="12.75">
      <c r="A40" s="1">
        <v>38</v>
      </c>
      <c r="B40" s="2">
        <v>95</v>
      </c>
      <c r="C40" s="2">
        <v>60</v>
      </c>
      <c r="D40" s="5">
        <f t="shared" si="0"/>
        <v>155</v>
      </c>
      <c r="E40" s="5">
        <v>5</v>
      </c>
      <c r="F40" s="20">
        <f t="shared" si="1"/>
        <v>22.811446008886985</v>
      </c>
      <c r="G40" s="20">
        <f t="shared" si="2"/>
        <v>13.907387054897852</v>
      </c>
      <c r="H40">
        <f>SUM(E$3:E40)</f>
        <v>57</v>
      </c>
      <c r="I40" s="20">
        <f>SUM(F$3:F40)</f>
        <v>277.56378821136036</v>
      </c>
      <c r="J40" s="27">
        <f t="shared" si="3"/>
        <v>20.535820024402973</v>
      </c>
    </row>
    <row r="41" spans="1:10" ht="12.75">
      <c r="A41" s="1">
        <v>39</v>
      </c>
      <c r="B41" s="2">
        <v>116</v>
      </c>
      <c r="C41" s="2">
        <v>60</v>
      </c>
      <c r="D41" s="5">
        <f t="shared" si="0"/>
        <v>176</v>
      </c>
      <c r="E41" s="5">
        <v>5</v>
      </c>
      <c r="F41" s="20">
        <f t="shared" si="1"/>
        <v>25.90202901654264</v>
      </c>
      <c r="G41" s="20">
        <f t="shared" si="2"/>
        <v>16.867204369563574</v>
      </c>
      <c r="H41">
        <f>SUM(E$3:E41)</f>
        <v>62</v>
      </c>
      <c r="I41" s="20">
        <f>SUM(F$3:F41)</f>
        <v>303.465817227903</v>
      </c>
      <c r="J41" s="27">
        <f t="shared" si="3"/>
        <v>20.430637152598297</v>
      </c>
    </row>
    <row r="42" spans="1:10" ht="12.75">
      <c r="A42" s="1">
        <v>40</v>
      </c>
      <c r="B42" s="2">
        <v>144</v>
      </c>
      <c r="C42" s="2">
        <v>72</v>
      </c>
      <c r="D42" s="5">
        <f t="shared" si="0"/>
        <v>216</v>
      </c>
      <c r="E42" s="5">
        <v>13</v>
      </c>
      <c r="F42" s="20">
        <f t="shared" si="1"/>
        <v>31.788853793029606</v>
      </c>
      <c r="G42" s="20">
        <f t="shared" si="2"/>
        <v>11.105182626410095</v>
      </c>
      <c r="H42">
        <f>SUM(E$3:E42)</f>
        <v>75</v>
      </c>
      <c r="I42" s="20">
        <f>SUM(F$3:F42)</f>
        <v>335.2546710209326</v>
      </c>
      <c r="J42" s="27">
        <f t="shared" si="3"/>
        <v>22.371052958518558</v>
      </c>
    </row>
    <row r="43" spans="1:10" ht="12.75">
      <c r="A43" s="1">
        <v>41</v>
      </c>
      <c r="B43" s="2">
        <v>141</v>
      </c>
      <c r="C43" s="2">
        <v>60</v>
      </c>
      <c r="D43" s="5">
        <f t="shared" si="0"/>
        <v>201</v>
      </c>
      <c r="E43" s="5">
        <v>10</v>
      </c>
      <c r="F43" s="20">
        <f t="shared" si="1"/>
        <v>29.581294501846994</v>
      </c>
      <c r="G43" s="20">
        <f t="shared" si="2"/>
        <v>12.961809171134242</v>
      </c>
      <c r="H43">
        <f>SUM(E$3:E43)</f>
        <v>85</v>
      </c>
      <c r="I43" s="20">
        <f>SUM(F$3:F43)</f>
        <v>364.8359655227796</v>
      </c>
      <c r="J43" s="27">
        <f t="shared" si="3"/>
        <v>23.29814163968239</v>
      </c>
    </row>
    <row r="44" spans="1:10" ht="12.75">
      <c r="A44" s="1">
        <v>42</v>
      </c>
      <c r="B44" s="2">
        <v>175</v>
      </c>
      <c r="C44" s="2">
        <v>83</v>
      </c>
      <c r="D44" s="5">
        <f t="shared" si="0"/>
        <v>258</v>
      </c>
      <c r="E44" s="5">
        <v>13</v>
      </c>
      <c r="F44" s="20">
        <f t="shared" si="1"/>
        <v>37.970019808340915</v>
      </c>
      <c r="G44" s="20">
        <f t="shared" si="2"/>
        <v>16.420899761868768</v>
      </c>
      <c r="H44">
        <f>SUM(E$3:E44)</f>
        <v>98</v>
      </c>
      <c r="I44" s="20">
        <f>SUM(F$3:F44)</f>
        <v>402.8059853311205</v>
      </c>
      <c r="J44" s="27">
        <f t="shared" si="3"/>
        <v>24.32933063778598</v>
      </c>
    </row>
    <row r="45" spans="1:10" ht="12.75">
      <c r="A45" s="1">
        <v>43</v>
      </c>
      <c r="B45" s="2">
        <v>186</v>
      </c>
      <c r="C45" s="2">
        <v>101</v>
      </c>
      <c r="D45" s="5">
        <f t="shared" si="0"/>
        <v>287</v>
      </c>
      <c r="E45" s="5">
        <v>12</v>
      </c>
      <c r="F45" s="20">
        <f t="shared" si="1"/>
        <v>42.23796777129397</v>
      </c>
      <c r="G45" s="20">
        <f t="shared" si="2"/>
        <v>21.647222704668536</v>
      </c>
      <c r="H45">
        <f>SUM(E$3:E45)</f>
        <v>110</v>
      </c>
      <c r="I45" s="20">
        <f>SUM(F$3:F45)</f>
        <v>445.04395310241443</v>
      </c>
      <c r="J45" s="27">
        <f t="shared" si="3"/>
        <v>24.716659833975225</v>
      </c>
    </row>
    <row r="46" spans="1:10" ht="12.75">
      <c r="A46" s="1">
        <v>44</v>
      </c>
      <c r="B46" s="2">
        <v>192</v>
      </c>
      <c r="C46" s="2">
        <v>101</v>
      </c>
      <c r="D46" s="5">
        <f t="shared" si="0"/>
        <v>293</v>
      </c>
      <c r="E46" s="5">
        <v>14</v>
      </c>
      <c r="F46" s="20">
        <f t="shared" si="1"/>
        <v>43.120991487767014</v>
      </c>
      <c r="G46" s="20">
        <f t="shared" si="2"/>
        <v>19.66634151886737</v>
      </c>
      <c r="H46">
        <f>SUM(E$3:E46)</f>
        <v>124</v>
      </c>
      <c r="I46" s="20">
        <f>SUM(F$3:F46)</f>
        <v>488.16494459018145</v>
      </c>
      <c r="J46" s="27">
        <f t="shared" si="3"/>
        <v>25.40125041221447</v>
      </c>
    </row>
    <row r="47" spans="1:10" ht="12.75">
      <c r="A47" s="1">
        <v>45</v>
      </c>
      <c r="B47" s="2">
        <v>243</v>
      </c>
      <c r="C47" s="2">
        <v>102</v>
      </c>
      <c r="D47" s="5">
        <f t="shared" si="0"/>
        <v>345</v>
      </c>
      <c r="E47" s="5">
        <v>11</v>
      </c>
      <c r="F47" s="20">
        <f t="shared" si="1"/>
        <v>50.77386369720006</v>
      </c>
      <c r="G47" s="20">
        <f t="shared" si="2"/>
        <v>31.15697956014891</v>
      </c>
      <c r="H47">
        <f>SUM(E$3:E47)</f>
        <v>135</v>
      </c>
      <c r="I47" s="20">
        <f>SUM(F$3:F47)</f>
        <v>538.9388082873816</v>
      </c>
      <c r="J47" s="27">
        <f t="shared" si="3"/>
        <v>25.049225983372335</v>
      </c>
    </row>
    <row r="48" spans="1:10" ht="12.75">
      <c r="A48" s="1">
        <v>46</v>
      </c>
      <c r="B48" s="2">
        <v>230</v>
      </c>
      <c r="C48" s="2">
        <v>113</v>
      </c>
      <c r="D48" s="5">
        <f t="shared" si="0"/>
        <v>343</v>
      </c>
      <c r="E48" s="5">
        <v>26</v>
      </c>
      <c r="F48" s="20">
        <f t="shared" si="1"/>
        <v>50.47952245837572</v>
      </c>
      <c r="G48" s="20">
        <f t="shared" si="2"/>
        <v>11.871091298144645</v>
      </c>
      <c r="H48">
        <f>SUM(E$3:E48)</f>
        <v>161</v>
      </c>
      <c r="I48" s="20">
        <f>SUM(F$3:F48)</f>
        <v>589.4183307457573</v>
      </c>
      <c r="J48" s="27">
        <f t="shared" si="3"/>
        <v>27.315064971986178</v>
      </c>
    </row>
    <row r="49" spans="1:10" ht="12.75">
      <c r="A49" s="1">
        <v>47</v>
      </c>
      <c r="B49" s="2">
        <v>245</v>
      </c>
      <c r="C49" s="2">
        <v>120</v>
      </c>
      <c r="D49" s="5">
        <f t="shared" si="0"/>
        <v>365</v>
      </c>
      <c r="E49" s="5">
        <v>13</v>
      </c>
      <c r="F49" s="20">
        <f t="shared" si="1"/>
        <v>53.717276085443544</v>
      </c>
      <c r="G49" s="20">
        <f t="shared" si="2"/>
        <v>30.863377532046794</v>
      </c>
      <c r="H49">
        <f>SUM(E$3:E49)</f>
        <v>174</v>
      </c>
      <c r="I49" s="20">
        <f>SUM(F$3:F49)</f>
        <v>643.1356068312009</v>
      </c>
      <c r="J49" s="27">
        <f t="shared" si="3"/>
        <v>27.05494737841012</v>
      </c>
    </row>
    <row r="50" spans="1:10" ht="12.75">
      <c r="A50" s="1">
        <v>48</v>
      </c>
      <c r="B50" s="2">
        <v>259</v>
      </c>
      <c r="C50" s="2">
        <v>109</v>
      </c>
      <c r="D50" s="5">
        <f t="shared" si="0"/>
        <v>368</v>
      </c>
      <c r="E50" s="5">
        <v>15</v>
      </c>
      <c r="F50" s="20">
        <f t="shared" si="1"/>
        <v>54.15878794368007</v>
      </c>
      <c r="G50" s="20">
        <f t="shared" si="2"/>
        <v>28.313238376248435</v>
      </c>
      <c r="H50">
        <f>SUM(E$3:E50)</f>
        <v>189</v>
      </c>
      <c r="I50" s="20">
        <f>SUM(F$3:F50)</f>
        <v>697.294394774881</v>
      </c>
      <c r="J50" s="27">
        <f t="shared" si="3"/>
        <v>27.104763987242144</v>
      </c>
    </row>
    <row r="51" spans="1:10" ht="12.75">
      <c r="A51" s="1">
        <v>49</v>
      </c>
      <c r="B51" s="2">
        <v>276</v>
      </c>
      <c r="C51" s="2">
        <v>137</v>
      </c>
      <c r="D51" s="5">
        <f t="shared" si="0"/>
        <v>413</v>
      </c>
      <c r="E51" s="5">
        <v>32</v>
      </c>
      <c r="F51" s="20">
        <f t="shared" si="1"/>
        <v>60.781465817227904</v>
      </c>
      <c r="G51" s="20">
        <f t="shared" si="2"/>
        <v>13.628706768593004</v>
      </c>
      <c r="H51">
        <f>SUM(E$3:E51)</f>
        <v>221</v>
      </c>
      <c r="I51" s="20">
        <f>SUM(F$3:F51)</f>
        <v>758.0758605921088</v>
      </c>
      <c r="J51" s="27">
        <f t="shared" si="3"/>
        <v>29.15275521731875</v>
      </c>
    </row>
    <row r="52" spans="1:10" ht="12.75">
      <c r="A52" s="1">
        <v>50</v>
      </c>
      <c r="B52" s="2">
        <v>337</v>
      </c>
      <c r="C52" s="2">
        <v>122</v>
      </c>
      <c r="D52" s="5">
        <f t="shared" si="0"/>
        <v>459</v>
      </c>
      <c r="E52" s="5">
        <v>33</v>
      </c>
      <c r="F52" s="20">
        <f t="shared" si="1"/>
        <v>67.5513143101879</v>
      </c>
      <c r="G52" s="20">
        <f t="shared" si="2"/>
        <v>17.67239220660657</v>
      </c>
      <c r="H52">
        <f>SUM(E$3:E52)</f>
        <v>254</v>
      </c>
      <c r="I52" s="20">
        <f>SUM(F$3:F52)</f>
        <v>825.6271749022967</v>
      </c>
      <c r="J52" s="27">
        <f t="shared" si="3"/>
        <v>30.764491252369197</v>
      </c>
    </row>
    <row r="53" spans="1:10" ht="12.75">
      <c r="A53" s="1">
        <v>51</v>
      </c>
      <c r="B53" s="2">
        <v>332</v>
      </c>
      <c r="C53" s="2">
        <v>147</v>
      </c>
      <c r="D53" s="5">
        <f t="shared" si="0"/>
        <v>479</v>
      </c>
      <c r="E53" s="5">
        <v>23</v>
      </c>
      <c r="F53" s="20">
        <f t="shared" si="1"/>
        <v>70.49472669843139</v>
      </c>
      <c r="G53" s="20">
        <f t="shared" si="2"/>
        <v>31.99883409447824</v>
      </c>
      <c r="H53">
        <f>SUM(E$3:E53)</f>
        <v>277</v>
      </c>
      <c r="I53" s="20">
        <f>SUM(F$3:F53)</f>
        <v>896.121901600728</v>
      </c>
      <c r="J53" s="27">
        <f t="shared" si="3"/>
        <v>30.91097310591331</v>
      </c>
    </row>
    <row r="54" spans="1:10" ht="12.75">
      <c r="A54" s="1">
        <v>52</v>
      </c>
      <c r="B54" s="2">
        <v>367</v>
      </c>
      <c r="C54" s="2">
        <v>163</v>
      </c>
      <c r="D54" s="5">
        <f t="shared" si="0"/>
        <v>530</v>
      </c>
      <c r="E54" s="5">
        <v>35</v>
      </c>
      <c r="F54" s="20">
        <f t="shared" si="1"/>
        <v>78.00042828845227</v>
      </c>
      <c r="G54" s="20">
        <f t="shared" si="2"/>
        <v>23.70547025911742</v>
      </c>
      <c r="H54">
        <f>SUM(E$3:E54)</f>
        <v>312</v>
      </c>
      <c r="I54" s="20">
        <f>SUM(F$3:F54)</f>
        <v>974.1223298891803</v>
      </c>
      <c r="J54" s="27">
        <f t="shared" si="3"/>
        <v>32.02883153653754</v>
      </c>
    </row>
    <row r="55" spans="1:10" ht="12.75">
      <c r="A55" s="1">
        <v>53</v>
      </c>
      <c r="B55" s="2">
        <v>411</v>
      </c>
      <c r="C55" s="2">
        <v>167</v>
      </c>
      <c r="D55" s="5">
        <f t="shared" si="0"/>
        <v>578</v>
      </c>
      <c r="E55" s="5">
        <v>21</v>
      </c>
      <c r="F55" s="20">
        <f t="shared" si="1"/>
        <v>85.06461802023662</v>
      </c>
      <c r="G55" s="20">
        <f t="shared" si="2"/>
        <v>48.24891215172955</v>
      </c>
      <c r="H55">
        <f>SUM(E$3:E55)</f>
        <v>333</v>
      </c>
      <c r="I55" s="20">
        <f>SUM(F$3:F55)</f>
        <v>1059.1869479094169</v>
      </c>
      <c r="J55" s="27">
        <f t="shared" si="3"/>
        <v>31.439209164846943</v>
      </c>
    </row>
    <row r="56" spans="1:10" ht="12.75">
      <c r="A56" s="1">
        <v>54</v>
      </c>
      <c r="B56" s="2">
        <v>418</v>
      </c>
      <c r="C56" s="2">
        <v>195</v>
      </c>
      <c r="D56" s="5">
        <f t="shared" si="0"/>
        <v>613</v>
      </c>
      <c r="E56" s="5">
        <v>42</v>
      </c>
      <c r="F56" s="20">
        <f t="shared" si="1"/>
        <v>90.21558969966273</v>
      </c>
      <c r="G56" s="20">
        <f t="shared" si="2"/>
        <v>25.768751252699662</v>
      </c>
      <c r="H56">
        <f>SUM(E$3:E56)</f>
        <v>375</v>
      </c>
      <c r="I56" s="20">
        <f>SUM(F$3:F56)</f>
        <v>1149.4025376090797</v>
      </c>
      <c r="J56" s="27">
        <f t="shared" si="3"/>
        <v>32.62564573591887</v>
      </c>
    </row>
    <row r="57" spans="1:10" ht="12.75">
      <c r="A57" s="1">
        <v>55</v>
      </c>
      <c r="B57" s="2">
        <v>507</v>
      </c>
      <c r="C57" s="2">
        <v>271</v>
      </c>
      <c r="D57" s="5">
        <f t="shared" si="0"/>
        <v>778</v>
      </c>
      <c r="E57" s="5">
        <v>50</v>
      </c>
      <c r="F57" s="20">
        <f t="shared" si="1"/>
        <v>114.49874190267145</v>
      </c>
      <c r="G57" s="20">
        <f t="shared" si="2"/>
        <v>36.333042947875086</v>
      </c>
      <c r="H57">
        <f>SUM(E$3:E57)</f>
        <v>425</v>
      </c>
      <c r="I57" s="20">
        <f>SUM(F$3:F57)</f>
        <v>1263.9012795117512</v>
      </c>
      <c r="J57" s="27">
        <f t="shared" si="3"/>
        <v>33.62604397110657</v>
      </c>
    </row>
    <row r="58" spans="1:10" ht="12.75">
      <c r="A58" s="1">
        <v>56</v>
      </c>
      <c r="B58" s="2">
        <v>475</v>
      </c>
      <c r="C58" s="2">
        <v>218</v>
      </c>
      <c r="D58" s="5">
        <f t="shared" si="0"/>
        <v>693</v>
      </c>
      <c r="E58" s="5">
        <v>66</v>
      </c>
      <c r="F58" s="20">
        <f t="shared" si="1"/>
        <v>101.98923925263665</v>
      </c>
      <c r="G58" s="20">
        <f t="shared" si="2"/>
        <v>12.699627445745833</v>
      </c>
      <c r="H58">
        <f>SUM(E$3:E58)</f>
        <v>491</v>
      </c>
      <c r="I58" s="20">
        <f>SUM(F$3:F58)</f>
        <v>1365.890518764388</v>
      </c>
      <c r="J58" s="27">
        <f t="shared" si="3"/>
        <v>35.947244179143176</v>
      </c>
    </row>
    <row r="59" spans="1:10" ht="12.75">
      <c r="A59" s="1">
        <v>57</v>
      </c>
      <c r="B59" s="2">
        <v>492</v>
      </c>
      <c r="C59" s="2">
        <v>238</v>
      </c>
      <c r="D59" s="5">
        <f t="shared" si="0"/>
        <v>730</v>
      </c>
      <c r="E59" s="5">
        <v>68</v>
      </c>
      <c r="F59" s="20">
        <f t="shared" si="1"/>
        <v>107.43455217088709</v>
      </c>
      <c r="G59" s="20">
        <f t="shared" si="2"/>
        <v>14.474709239210814</v>
      </c>
      <c r="H59">
        <f>SUM(E$3:E59)</f>
        <v>559</v>
      </c>
      <c r="I59" s="20">
        <f>SUM(F$3:F59)</f>
        <v>1473.325070935275</v>
      </c>
      <c r="J59" s="27">
        <f t="shared" si="3"/>
        <v>37.94138924447567</v>
      </c>
    </row>
    <row r="60" spans="1:10" ht="12.75">
      <c r="A60" s="1">
        <v>58</v>
      </c>
      <c r="B60" s="2">
        <v>582</v>
      </c>
      <c r="C60" s="2">
        <v>284</v>
      </c>
      <c r="D60" s="5">
        <f t="shared" si="0"/>
        <v>866</v>
      </c>
      <c r="E60" s="5">
        <v>63</v>
      </c>
      <c r="F60" s="20">
        <f t="shared" si="1"/>
        <v>127.44975641094277</v>
      </c>
      <c r="G60" s="20">
        <f t="shared" si="2"/>
        <v>32.59144009688525</v>
      </c>
      <c r="H60">
        <f>SUM(E$3:E60)</f>
        <v>622</v>
      </c>
      <c r="I60" s="20">
        <f>SUM(F$3:F60)</f>
        <v>1600.774827346218</v>
      </c>
      <c r="J60" s="27">
        <f t="shared" si="3"/>
        <v>38.85618322916524</v>
      </c>
    </row>
    <row r="61" spans="1:10" ht="12.75">
      <c r="A61" s="1">
        <v>59</v>
      </c>
      <c r="B61" s="2">
        <v>621</v>
      </c>
      <c r="C61" s="2">
        <v>280</v>
      </c>
      <c r="D61" s="5">
        <f t="shared" si="0"/>
        <v>901</v>
      </c>
      <c r="E61" s="5">
        <v>90</v>
      </c>
      <c r="F61" s="20">
        <f t="shared" si="1"/>
        <v>132.60072809036888</v>
      </c>
      <c r="G61" s="20">
        <f t="shared" si="2"/>
        <v>13.68636552728973</v>
      </c>
      <c r="H61">
        <f>SUM(E$3:E61)</f>
        <v>712</v>
      </c>
      <c r="I61" s="20">
        <f>SUM(F$3:F61)</f>
        <v>1733.3755554365869</v>
      </c>
      <c r="J61" s="27">
        <f t="shared" si="3"/>
        <v>41.0759225123991</v>
      </c>
    </row>
    <row r="62" spans="1:10" ht="12.75">
      <c r="A62" s="1">
        <v>60</v>
      </c>
      <c r="B62" s="2">
        <v>713</v>
      </c>
      <c r="C62" s="2">
        <v>350</v>
      </c>
      <c r="D62" s="5">
        <f t="shared" si="0"/>
        <v>1063</v>
      </c>
      <c r="E62" s="5">
        <v>87</v>
      </c>
      <c r="F62" s="20">
        <f t="shared" si="1"/>
        <v>156.44236843514108</v>
      </c>
      <c r="G62" s="20">
        <f t="shared" si="2"/>
        <v>30.824402507566965</v>
      </c>
      <c r="H62">
        <f>SUM(E$3:E62)</f>
        <v>799</v>
      </c>
      <c r="I62" s="20">
        <f>SUM(F$3:F62)</f>
        <v>1889.817923871728</v>
      </c>
      <c r="J62" s="27">
        <f t="shared" si="3"/>
        <v>42.279205308999515</v>
      </c>
    </row>
    <row r="63" spans="1:10" ht="12.75">
      <c r="A63" s="1">
        <v>61</v>
      </c>
      <c r="B63" s="2">
        <v>801</v>
      </c>
      <c r="C63" s="2">
        <v>391</v>
      </c>
      <c r="D63" s="5">
        <f t="shared" si="0"/>
        <v>1192</v>
      </c>
      <c r="E63" s="5">
        <v>108</v>
      </c>
      <c r="F63" s="20">
        <f t="shared" si="1"/>
        <v>175.42737833931153</v>
      </c>
      <c r="G63" s="20">
        <f t="shared" si="2"/>
        <v>25.916429879713043</v>
      </c>
      <c r="H63">
        <f>SUM(E$3:E63)</f>
        <v>907</v>
      </c>
      <c r="I63" s="20">
        <f>SUM(F$3:F63)</f>
        <v>2065.2453022110394</v>
      </c>
      <c r="J63" s="27">
        <f t="shared" si="3"/>
        <v>43.917301205284</v>
      </c>
    </row>
    <row r="64" spans="1:10" ht="12.75">
      <c r="A64" s="1">
        <v>62</v>
      </c>
      <c r="B64" s="2">
        <v>952</v>
      </c>
      <c r="C64" s="2">
        <v>499</v>
      </c>
      <c r="D64" s="5">
        <f t="shared" si="0"/>
        <v>1451</v>
      </c>
      <c r="E64" s="5">
        <v>108</v>
      </c>
      <c r="F64" s="20">
        <f t="shared" si="1"/>
        <v>213.54456876706462</v>
      </c>
      <c r="G64" s="20">
        <f t="shared" si="2"/>
        <v>52.16548498771149</v>
      </c>
      <c r="H64">
        <f>SUM(E$3:E64)</f>
        <v>1015</v>
      </c>
      <c r="I64" s="20">
        <f>SUM(F$3:F64)</f>
        <v>2278.789870978104</v>
      </c>
      <c r="J64" s="27">
        <f t="shared" si="3"/>
        <v>44.54118446490816</v>
      </c>
    </row>
    <row r="65" spans="1:10" ht="12.75">
      <c r="A65" s="1">
        <v>63</v>
      </c>
      <c r="B65" s="2">
        <v>1104</v>
      </c>
      <c r="C65" s="2">
        <v>562</v>
      </c>
      <c r="D65" s="5">
        <f t="shared" si="0"/>
        <v>1666</v>
      </c>
      <c r="E65" s="5">
        <v>159</v>
      </c>
      <c r="F65" s="20">
        <f t="shared" si="1"/>
        <v>245.18625194068204</v>
      </c>
      <c r="G65" s="20">
        <f t="shared" si="2"/>
        <v>30.295622061957182</v>
      </c>
      <c r="H65">
        <f>SUM(E$3:E65)</f>
        <v>1174</v>
      </c>
      <c r="I65" s="20">
        <f>SUM(F$3:F65)</f>
        <v>2523.976122918786</v>
      </c>
      <c r="J65" s="27">
        <f t="shared" si="3"/>
        <v>46.513910703812776</v>
      </c>
    </row>
    <row r="66" spans="1:10" ht="12.75">
      <c r="A66" s="1">
        <v>64</v>
      </c>
      <c r="B66" s="2">
        <v>1224</v>
      </c>
      <c r="C66" s="2">
        <v>594</v>
      </c>
      <c r="D66" s="5">
        <f t="shared" si="0"/>
        <v>1818</v>
      </c>
      <c r="E66" s="5">
        <v>166</v>
      </c>
      <c r="F66" s="20">
        <f t="shared" si="1"/>
        <v>267.5561860913325</v>
      </c>
      <c r="G66" s="20">
        <f t="shared" si="2"/>
        <v>38.547637728311415</v>
      </c>
      <c r="H66">
        <f>SUM(E$3:E66)</f>
        <v>1340</v>
      </c>
      <c r="I66" s="20">
        <f>SUM(F$3:F66)</f>
        <v>2791.5323090101188</v>
      </c>
      <c r="J66" s="27">
        <f t="shared" si="3"/>
        <v>48.00231026074586</v>
      </c>
    </row>
    <row r="67" spans="1:10" ht="12.75">
      <c r="A67" s="1">
        <v>65</v>
      </c>
      <c r="B67" s="2">
        <v>1244</v>
      </c>
      <c r="C67" s="2">
        <v>637</v>
      </c>
      <c r="D67" s="5">
        <f aca="true" t="shared" si="4" ref="D67:D107">B67+C67</f>
        <v>1881</v>
      </c>
      <c r="E67" s="5">
        <v>207</v>
      </c>
      <c r="F67" s="20">
        <f aca="true" t="shared" si="5" ref="F67:F107">D67*E$108/D$108</f>
        <v>276.82793511429946</v>
      </c>
      <c r="G67" s="20">
        <f t="shared" si="2"/>
        <v>17.61361446529444</v>
      </c>
      <c r="H67">
        <f>SUM(E$3:E67)</f>
        <v>1547</v>
      </c>
      <c r="I67" s="20">
        <f>SUM(F$3:F67)</f>
        <v>3068.3602441244184</v>
      </c>
      <c r="J67" s="27">
        <f t="shared" si="3"/>
        <v>50.41780876161264</v>
      </c>
    </row>
    <row r="68" spans="1:10" ht="12.75">
      <c r="A68" s="1">
        <v>66</v>
      </c>
      <c r="B68" s="2">
        <v>1389</v>
      </c>
      <c r="C68" s="2">
        <v>697</v>
      </c>
      <c r="D68" s="5">
        <f t="shared" si="4"/>
        <v>2086</v>
      </c>
      <c r="E68" s="5">
        <v>218</v>
      </c>
      <c r="F68" s="20">
        <f t="shared" si="5"/>
        <v>306.99791209379515</v>
      </c>
      <c r="G68" s="20">
        <f aca="true" t="shared" si="6" ref="G68:G107">((E68-F68)^2)/F68</f>
        <v>25.800267835811695</v>
      </c>
      <c r="H68">
        <f>SUM(E$3:E68)</f>
        <v>1765</v>
      </c>
      <c r="I68" s="20">
        <f>SUM(F$3:F68)</f>
        <v>3375.3581562182135</v>
      </c>
      <c r="J68" s="27">
        <f aca="true" t="shared" si="7" ref="J68:J107">100*H68/I68</f>
        <v>52.290747183330744</v>
      </c>
    </row>
    <row r="69" spans="1:10" ht="12.75">
      <c r="A69" s="1">
        <v>67</v>
      </c>
      <c r="B69" s="2">
        <v>1447</v>
      </c>
      <c r="C69" s="2">
        <v>779</v>
      </c>
      <c r="D69" s="5">
        <f t="shared" si="4"/>
        <v>2226</v>
      </c>
      <c r="E69" s="5">
        <v>254</v>
      </c>
      <c r="F69" s="20">
        <f t="shared" si="5"/>
        <v>327.6017988114995</v>
      </c>
      <c r="G69" s="20">
        <f t="shared" si="6"/>
        <v>16.536004405169635</v>
      </c>
      <c r="H69">
        <f>SUM(E$3:E69)</f>
        <v>2019</v>
      </c>
      <c r="I69" s="20">
        <f>SUM(F$3:F69)</f>
        <v>3702.959955029713</v>
      </c>
      <c r="J69" s="27">
        <f t="shared" si="7"/>
        <v>54.52394907100202</v>
      </c>
    </row>
    <row r="70" spans="1:10" ht="12.75">
      <c r="A70" s="1">
        <v>68</v>
      </c>
      <c r="B70" s="2">
        <v>1620</v>
      </c>
      <c r="C70" s="2">
        <v>876</v>
      </c>
      <c r="D70" s="5">
        <f t="shared" si="4"/>
        <v>2496</v>
      </c>
      <c r="E70" s="5">
        <v>319</v>
      </c>
      <c r="F70" s="20">
        <f t="shared" si="5"/>
        <v>367.3378660527865</v>
      </c>
      <c r="G70" s="20">
        <f t="shared" si="6"/>
        <v>6.360763510836559</v>
      </c>
      <c r="H70">
        <f>SUM(E$3:E70)</f>
        <v>2338</v>
      </c>
      <c r="I70" s="20">
        <f>SUM(F$3:F70)</f>
        <v>4070.2978210824995</v>
      </c>
      <c r="J70" s="27">
        <f t="shared" si="7"/>
        <v>57.440514251564196</v>
      </c>
    </row>
    <row r="71" spans="1:10" ht="12.75">
      <c r="A71" s="1">
        <v>69</v>
      </c>
      <c r="B71" s="2">
        <v>1629</v>
      </c>
      <c r="C71" s="2">
        <v>898</v>
      </c>
      <c r="D71" s="5">
        <f t="shared" si="4"/>
        <v>2527</v>
      </c>
      <c r="E71" s="5">
        <v>340</v>
      </c>
      <c r="F71" s="20">
        <f t="shared" si="5"/>
        <v>371.90015525456397</v>
      </c>
      <c r="G71" s="20">
        <f t="shared" si="6"/>
        <v>2.7362717946937374</v>
      </c>
      <c r="H71">
        <f>SUM(E$3:E71)</f>
        <v>2678</v>
      </c>
      <c r="I71" s="20">
        <f>SUM(F$3:F71)</f>
        <v>4442.197976337064</v>
      </c>
      <c r="J71" s="27">
        <f t="shared" si="7"/>
        <v>60.285471612596126</v>
      </c>
    </row>
    <row r="72" spans="1:10" ht="12.75">
      <c r="A72" s="1">
        <v>70</v>
      </c>
      <c r="B72" s="2">
        <v>1724</v>
      </c>
      <c r="C72" s="2">
        <v>1028</v>
      </c>
      <c r="D72" s="5">
        <f t="shared" si="4"/>
        <v>2752</v>
      </c>
      <c r="E72" s="5">
        <v>398</v>
      </c>
      <c r="F72" s="20">
        <f t="shared" si="5"/>
        <v>405.01354462230313</v>
      </c>
      <c r="G72" s="20">
        <f t="shared" si="6"/>
        <v>0.12145225467683873</v>
      </c>
      <c r="H72">
        <f>SUM(E$3:E72)</f>
        <v>3076</v>
      </c>
      <c r="I72" s="20">
        <f>SUM(F$3:F72)</f>
        <v>4847.211520959367</v>
      </c>
      <c r="J72" s="27">
        <f t="shared" si="7"/>
        <v>63.45916588742539</v>
      </c>
    </row>
    <row r="73" spans="1:10" ht="12.75">
      <c r="A73" s="1">
        <v>71</v>
      </c>
      <c r="B73" s="2">
        <v>1866</v>
      </c>
      <c r="C73" s="2">
        <v>1166</v>
      </c>
      <c r="D73" s="5">
        <f t="shared" si="4"/>
        <v>3032</v>
      </c>
      <c r="E73" s="5">
        <v>410</v>
      </c>
      <c r="F73" s="20">
        <f t="shared" si="5"/>
        <v>446.22131805771187</v>
      </c>
      <c r="G73" s="20">
        <f t="shared" si="6"/>
        <v>2.940208880088152</v>
      </c>
      <c r="H73">
        <f>SUM(E$3:E73)</f>
        <v>3486</v>
      </c>
      <c r="I73" s="20">
        <f>SUM(F$3:F73)</f>
        <v>5293.432839017079</v>
      </c>
      <c r="J73" s="27">
        <f t="shared" si="7"/>
        <v>65.85518520807955</v>
      </c>
    </row>
    <row r="74" spans="1:10" ht="12.75">
      <c r="A74" s="1">
        <v>72</v>
      </c>
      <c r="B74" s="2">
        <v>2032</v>
      </c>
      <c r="C74" s="2">
        <v>1309</v>
      </c>
      <c r="D74" s="5">
        <f t="shared" si="4"/>
        <v>3341</v>
      </c>
      <c r="E74" s="5">
        <v>490</v>
      </c>
      <c r="F74" s="20">
        <f t="shared" si="5"/>
        <v>491.69703945607364</v>
      </c>
      <c r="G74" s="20">
        <f t="shared" si="6"/>
        <v>0.0058571491881597906</v>
      </c>
      <c r="H74">
        <f>SUM(E$3:E74)</f>
        <v>3976</v>
      </c>
      <c r="I74" s="20">
        <f>SUM(F$3:F74)</f>
        <v>5785.1298784731525</v>
      </c>
      <c r="J74" s="27">
        <f t="shared" si="7"/>
        <v>68.72792977034028</v>
      </c>
    </row>
    <row r="75" spans="1:10" ht="12.75">
      <c r="A75" s="1">
        <v>73</v>
      </c>
      <c r="B75" s="2">
        <v>1908</v>
      </c>
      <c r="C75" s="2">
        <v>1263</v>
      </c>
      <c r="D75" s="5">
        <f t="shared" si="4"/>
        <v>3171</v>
      </c>
      <c r="E75" s="5">
        <v>544</v>
      </c>
      <c r="F75" s="20">
        <f t="shared" si="5"/>
        <v>466.67803415600406</v>
      </c>
      <c r="G75" s="20">
        <f t="shared" si="6"/>
        <v>12.81115879557657</v>
      </c>
      <c r="H75">
        <f>SUM(E$3:E75)</f>
        <v>4520</v>
      </c>
      <c r="I75" s="20">
        <f>SUM(F$3:F75)</f>
        <v>6251.807912629157</v>
      </c>
      <c r="J75" s="27">
        <f t="shared" si="7"/>
        <v>72.29908633099932</v>
      </c>
    </row>
    <row r="76" spans="1:10" ht="12.75">
      <c r="A76" s="17">
        <v>74</v>
      </c>
      <c r="B76" s="6">
        <v>1770</v>
      </c>
      <c r="C76" s="6">
        <v>1236</v>
      </c>
      <c r="D76" s="7">
        <f t="shared" si="4"/>
        <v>3006</v>
      </c>
      <c r="E76" s="8">
        <v>592</v>
      </c>
      <c r="F76" s="24">
        <f t="shared" si="5"/>
        <v>442.3948819529953</v>
      </c>
      <c r="G76" s="24">
        <f t="shared" si="6"/>
        <v>50.59211184146627</v>
      </c>
      <c r="H76" s="9">
        <f>SUM(E$3:E76)</f>
        <v>5112</v>
      </c>
      <c r="I76" s="21">
        <f>SUM(F$3:F76)</f>
        <v>6694.202794582152</v>
      </c>
      <c r="J76" s="27">
        <f t="shared" si="7"/>
        <v>76.36458226418412</v>
      </c>
    </row>
    <row r="77" spans="1:10" ht="12.75">
      <c r="A77" s="18">
        <v>75</v>
      </c>
      <c r="B77" s="2">
        <v>1894</v>
      </c>
      <c r="C77" s="2">
        <v>1426</v>
      </c>
      <c r="D77" s="10">
        <f t="shared" si="4"/>
        <v>3320</v>
      </c>
      <c r="E77" s="11">
        <v>580</v>
      </c>
      <c r="F77" s="25">
        <f t="shared" si="5"/>
        <v>488.606456448418</v>
      </c>
      <c r="G77" s="25">
        <f t="shared" si="6"/>
        <v>17.095107305027433</v>
      </c>
      <c r="H77" s="12">
        <f>SUM(E$3:E77)</f>
        <v>5692</v>
      </c>
      <c r="I77" s="22">
        <f>SUM(F$3:F77)</f>
        <v>7182.80925103057</v>
      </c>
      <c r="J77" s="27">
        <f t="shared" si="7"/>
        <v>79.24476066496305</v>
      </c>
    </row>
    <row r="78" spans="1:10" ht="12.75">
      <c r="A78" s="18">
        <v>76</v>
      </c>
      <c r="B78" s="2">
        <v>1741</v>
      </c>
      <c r="C78" s="2">
        <v>1421</v>
      </c>
      <c r="D78" s="10">
        <f t="shared" si="4"/>
        <v>3162</v>
      </c>
      <c r="E78" s="11">
        <v>618</v>
      </c>
      <c r="F78" s="25">
        <f t="shared" si="5"/>
        <v>465.3534985812945</v>
      </c>
      <c r="G78" s="25">
        <f t="shared" si="6"/>
        <v>50.07151437865535</v>
      </c>
      <c r="H78" s="12">
        <f>SUM(E$3:E78)</f>
        <v>6310</v>
      </c>
      <c r="I78" s="22">
        <f>SUM(F$3:F78)</f>
        <v>7648.1627496118645</v>
      </c>
      <c r="J78" s="27">
        <f t="shared" si="7"/>
        <v>82.50347444973272</v>
      </c>
    </row>
    <row r="79" spans="1:10" ht="12.75">
      <c r="A79" s="18">
        <v>77</v>
      </c>
      <c r="B79" s="2">
        <v>1711</v>
      </c>
      <c r="C79" s="2">
        <v>1417</v>
      </c>
      <c r="D79" s="10">
        <f t="shared" si="4"/>
        <v>3128</v>
      </c>
      <c r="E79" s="11">
        <v>647</v>
      </c>
      <c r="F79" s="25">
        <f t="shared" si="5"/>
        <v>460.3496975212806</v>
      </c>
      <c r="G79" s="25">
        <f t="shared" si="6"/>
        <v>75.67798046350836</v>
      </c>
      <c r="H79" s="12">
        <f>SUM(E$3:E79)</f>
        <v>6957</v>
      </c>
      <c r="I79" s="22">
        <f>SUM(F$3:F79)</f>
        <v>8108.512447133145</v>
      </c>
      <c r="J79" s="27">
        <f t="shared" si="7"/>
        <v>85.79872134820148</v>
      </c>
    </row>
    <row r="80" spans="1:10" ht="12.75">
      <c r="A80" s="18">
        <v>78</v>
      </c>
      <c r="B80" s="2">
        <v>1717</v>
      </c>
      <c r="C80" s="2">
        <v>1547</v>
      </c>
      <c r="D80" s="10">
        <f t="shared" si="4"/>
        <v>3264</v>
      </c>
      <c r="E80" s="11">
        <v>652</v>
      </c>
      <c r="F80" s="25">
        <f t="shared" si="5"/>
        <v>480.3649017613363</v>
      </c>
      <c r="G80" s="25">
        <f t="shared" si="6"/>
        <v>61.325477443045806</v>
      </c>
      <c r="H80" s="12">
        <f>SUM(E$3:E80)</f>
        <v>7609</v>
      </c>
      <c r="I80" s="22">
        <f>SUM(F$3:F80)</f>
        <v>8588.87734889448</v>
      </c>
      <c r="J80" s="27">
        <f t="shared" si="7"/>
        <v>88.5913221357084</v>
      </c>
    </row>
    <row r="81" spans="1:10" ht="12.75">
      <c r="A81" s="18">
        <v>79</v>
      </c>
      <c r="B81" s="2">
        <v>1634</v>
      </c>
      <c r="C81" s="2">
        <v>1616</v>
      </c>
      <c r="D81" s="10">
        <f t="shared" si="4"/>
        <v>3250</v>
      </c>
      <c r="E81" s="11">
        <v>648</v>
      </c>
      <c r="F81" s="25">
        <f t="shared" si="5"/>
        <v>478.30451308956583</v>
      </c>
      <c r="G81" s="25">
        <f t="shared" si="6"/>
        <v>60.20549145932265</v>
      </c>
      <c r="H81" s="12">
        <f>SUM(E$3:E81)</f>
        <v>8257</v>
      </c>
      <c r="I81" s="22">
        <f>SUM(F$3:F81)</f>
        <v>9067.181861984047</v>
      </c>
      <c r="J81" s="27">
        <f t="shared" si="7"/>
        <v>91.0646783717784</v>
      </c>
    </row>
    <row r="82" spans="1:10" ht="12.75">
      <c r="A82" s="18">
        <v>80</v>
      </c>
      <c r="B82" s="2">
        <v>1538</v>
      </c>
      <c r="C82" s="2">
        <v>1495</v>
      </c>
      <c r="D82" s="10">
        <f t="shared" si="4"/>
        <v>3033</v>
      </c>
      <c r="E82" s="11">
        <v>677</v>
      </c>
      <c r="F82" s="25">
        <f t="shared" si="5"/>
        <v>446.36848867712405</v>
      </c>
      <c r="G82" s="25">
        <f t="shared" si="6"/>
        <v>119.16364027557718</v>
      </c>
      <c r="H82" s="12">
        <f>SUM(E$3:E82)</f>
        <v>8934</v>
      </c>
      <c r="I82" s="22">
        <f>SUM(F$3:F82)</f>
        <v>9513.550350661171</v>
      </c>
      <c r="J82" s="27">
        <f t="shared" si="7"/>
        <v>93.90815910675352</v>
      </c>
    </row>
    <row r="83" spans="1:10" ht="12.75">
      <c r="A83" s="18">
        <v>81</v>
      </c>
      <c r="B83" s="2">
        <v>1501</v>
      </c>
      <c r="C83" s="2">
        <v>1708</v>
      </c>
      <c r="D83" s="10">
        <f t="shared" si="4"/>
        <v>3209</v>
      </c>
      <c r="E83" s="11">
        <v>648</v>
      </c>
      <c r="F83" s="25">
        <f t="shared" si="5"/>
        <v>472.2705176936667</v>
      </c>
      <c r="G83" s="25">
        <f t="shared" si="6"/>
        <v>65.38805577459833</v>
      </c>
      <c r="H83" s="12">
        <f>SUM(E$3:E83)</f>
        <v>9582</v>
      </c>
      <c r="I83" s="22">
        <f>SUM(F$3:F83)</f>
        <v>9985.820868354838</v>
      </c>
      <c r="J83" s="27">
        <f t="shared" si="7"/>
        <v>95.95605735694147</v>
      </c>
    </row>
    <row r="84" spans="1:10" ht="12.75">
      <c r="A84" s="18">
        <v>82</v>
      </c>
      <c r="B84" s="2">
        <v>1478</v>
      </c>
      <c r="C84" s="2">
        <v>1694</v>
      </c>
      <c r="D84" s="10">
        <f t="shared" si="4"/>
        <v>3172</v>
      </c>
      <c r="E84" s="11">
        <v>642</v>
      </c>
      <c r="F84" s="25">
        <f t="shared" si="5"/>
        <v>466.82520477541624</v>
      </c>
      <c r="G84" s="25">
        <f t="shared" si="6"/>
        <v>65.73383049601532</v>
      </c>
      <c r="H84" s="12">
        <f>SUM(E$3:E84)</f>
        <v>10224</v>
      </c>
      <c r="I84" s="22">
        <f>SUM(F$3:F84)</f>
        <v>10452.646073130254</v>
      </c>
      <c r="J84" s="27">
        <f t="shared" si="7"/>
        <v>97.81255318958885</v>
      </c>
    </row>
    <row r="85" spans="1:10" ht="12.75">
      <c r="A85" s="18">
        <v>83</v>
      </c>
      <c r="B85" s="2">
        <v>1459</v>
      </c>
      <c r="C85" s="2">
        <v>1859</v>
      </c>
      <c r="D85" s="10">
        <f t="shared" si="4"/>
        <v>3318</v>
      </c>
      <c r="E85" s="11">
        <v>599</v>
      </c>
      <c r="F85" s="25">
        <f t="shared" si="5"/>
        <v>488.3121152095937</v>
      </c>
      <c r="G85" s="25">
        <f t="shared" si="6"/>
        <v>25.090116459870202</v>
      </c>
      <c r="H85" s="12">
        <f>SUM(E$3:E85)</f>
        <v>10823</v>
      </c>
      <c r="I85" s="22">
        <f>SUM(F$3:F85)</f>
        <v>10940.958188339848</v>
      </c>
      <c r="J85" s="27">
        <f t="shared" si="7"/>
        <v>98.92186601658382</v>
      </c>
    </row>
    <row r="86" spans="1:10" ht="12.75">
      <c r="A86" s="18">
        <v>84</v>
      </c>
      <c r="B86" s="2">
        <v>1521</v>
      </c>
      <c r="C86" s="2">
        <v>1939</v>
      </c>
      <c r="D86" s="10">
        <f t="shared" si="4"/>
        <v>3460</v>
      </c>
      <c r="E86" s="11">
        <v>595</v>
      </c>
      <c r="F86" s="25">
        <f t="shared" si="5"/>
        <v>509.21034316612236</v>
      </c>
      <c r="G86" s="25">
        <f t="shared" si="6"/>
        <v>14.453487283689054</v>
      </c>
      <c r="H86" s="12">
        <f>SUM(E$3:E86)</f>
        <v>11418</v>
      </c>
      <c r="I86" s="22">
        <f>SUM(F$3:F86)</f>
        <v>11450.16853150597</v>
      </c>
      <c r="J86" s="27">
        <f t="shared" si="7"/>
        <v>99.71905626177069</v>
      </c>
    </row>
    <row r="87" spans="1:10" ht="12.75">
      <c r="A87" s="18">
        <v>85</v>
      </c>
      <c r="B87" s="2">
        <v>1590</v>
      </c>
      <c r="C87" s="2">
        <v>2106</v>
      </c>
      <c r="D87" s="10">
        <f t="shared" si="4"/>
        <v>3696</v>
      </c>
      <c r="E87" s="11">
        <v>597</v>
      </c>
      <c r="F87" s="25">
        <f t="shared" si="5"/>
        <v>543.9426093473954</v>
      </c>
      <c r="G87" s="25">
        <f t="shared" si="6"/>
        <v>5.175337718515083</v>
      </c>
      <c r="H87" s="12">
        <f>SUM(E$3:E87)</f>
        <v>12015</v>
      </c>
      <c r="I87" s="22">
        <f>SUM(F$3:F87)</f>
        <v>11994.111140853365</v>
      </c>
      <c r="J87" s="27">
        <f t="shared" si="7"/>
        <v>100.17415929285067</v>
      </c>
    </row>
    <row r="88" spans="1:10" ht="12.75">
      <c r="A88" s="18">
        <v>86</v>
      </c>
      <c r="B88" s="2">
        <v>1509</v>
      </c>
      <c r="C88" s="2">
        <v>2261</v>
      </c>
      <c r="D88" s="10">
        <f t="shared" si="4"/>
        <v>3770</v>
      </c>
      <c r="E88" s="11">
        <v>614</v>
      </c>
      <c r="F88" s="25">
        <f t="shared" si="5"/>
        <v>554.8332351838964</v>
      </c>
      <c r="G88" s="25">
        <f t="shared" si="6"/>
        <v>6.309474337174177</v>
      </c>
      <c r="H88" s="12">
        <f>SUM(E$3:E88)</f>
        <v>12629</v>
      </c>
      <c r="I88" s="22">
        <f>SUM(F$3:F88)</f>
        <v>12548.944376037261</v>
      </c>
      <c r="J88" s="27">
        <f t="shared" si="7"/>
        <v>100.63794707796784</v>
      </c>
    </row>
    <row r="89" spans="1:10" ht="12.75">
      <c r="A89" s="18">
        <v>87</v>
      </c>
      <c r="B89" s="2">
        <v>1412</v>
      </c>
      <c r="C89" s="2">
        <v>2452</v>
      </c>
      <c r="D89" s="10">
        <f t="shared" si="4"/>
        <v>3864</v>
      </c>
      <c r="E89" s="11">
        <v>592</v>
      </c>
      <c r="F89" s="25">
        <f t="shared" si="5"/>
        <v>568.6672734086408</v>
      </c>
      <c r="G89" s="25">
        <f t="shared" si="6"/>
        <v>0.9573544243610942</v>
      </c>
      <c r="H89" s="12">
        <f>SUM(E$3:E89)</f>
        <v>13221</v>
      </c>
      <c r="I89" s="22">
        <f>SUM(F$3:F89)</f>
        <v>13117.611649445902</v>
      </c>
      <c r="J89" s="27">
        <f t="shared" si="7"/>
        <v>100.78816444118823</v>
      </c>
    </row>
    <row r="90" spans="1:10" ht="12.75">
      <c r="A90" s="18">
        <v>88</v>
      </c>
      <c r="B90" s="2">
        <v>1352</v>
      </c>
      <c r="C90" s="2">
        <v>2403</v>
      </c>
      <c r="D90" s="10">
        <f t="shared" si="4"/>
        <v>3755</v>
      </c>
      <c r="E90" s="11">
        <v>608</v>
      </c>
      <c r="F90" s="25">
        <f t="shared" si="5"/>
        <v>552.6256758927137</v>
      </c>
      <c r="G90" s="25">
        <f t="shared" si="6"/>
        <v>5.548630662854104</v>
      </c>
      <c r="H90" s="12">
        <f>SUM(E$3:E90)</f>
        <v>13829</v>
      </c>
      <c r="I90" s="22">
        <f>SUM(F$3:F90)</f>
        <v>13670.237325338616</v>
      </c>
      <c r="J90" s="27">
        <f t="shared" si="7"/>
        <v>101.16137467757862</v>
      </c>
    </row>
    <row r="91" spans="1:10" ht="12.75">
      <c r="A91" s="19">
        <v>89</v>
      </c>
      <c r="B91" s="13">
        <v>1239</v>
      </c>
      <c r="C91" s="13">
        <v>2260</v>
      </c>
      <c r="D91" s="14">
        <f t="shared" si="4"/>
        <v>3499</v>
      </c>
      <c r="E91" s="15">
        <v>618</v>
      </c>
      <c r="F91" s="26">
        <f t="shared" si="5"/>
        <v>514.9499973231972</v>
      </c>
      <c r="G91" s="26">
        <f t="shared" si="6"/>
        <v>20.622008169511833</v>
      </c>
      <c r="H91" s="16">
        <f>SUM(E$3:E91)</f>
        <v>14447</v>
      </c>
      <c r="I91" s="23">
        <f>SUM(F$3:F91)</f>
        <v>14185.187322661814</v>
      </c>
      <c r="J91" s="27">
        <f t="shared" si="7"/>
        <v>101.8456765595187</v>
      </c>
    </row>
    <row r="92" spans="1:10" ht="12.75">
      <c r="A92" s="1">
        <v>90</v>
      </c>
      <c r="B92" s="2">
        <v>1038</v>
      </c>
      <c r="C92" s="2">
        <v>2108</v>
      </c>
      <c r="D92" s="5">
        <f t="shared" si="4"/>
        <v>3146</v>
      </c>
      <c r="E92" s="5">
        <v>456</v>
      </c>
      <c r="F92" s="20">
        <f t="shared" si="5"/>
        <v>462.9987686706997</v>
      </c>
      <c r="G92" s="20">
        <f t="shared" si="6"/>
        <v>0.10579458568885675</v>
      </c>
      <c r="H92">
        <f>SUM(E$3:E92)</f>
        <v>14903</v>
      </c>
      <c r="I92" s="20">
        <f>SUM(F$3:F92)</f>
        <v>14648.186091332513</v>
      </c>
      <c r="J92" s="27">
        <f t="shared" si="7"/>
        <v>101.73955947226983</v>
      </c>
    </row>
    <row r="93" spans="1:10" ht="12.75">
      <c r="A93" s="1">
        <v>91</v>
      </c>
      <c r="B93" s="2">
        <v>835</v>
      </c>
      <c r="C93" s="2">
        <v>1883</v>
      </c>
      <c r="D93" s="5">
        <f t="shared" si="4"/>
        <v>2718</v>
      </c>
      <c r="E93" s="5">
        <v>400</v>
      </c>
      <c r="F93" s="20">
        <f t="shared" si="5"/>
        <v>400.0097435622892</v>
      </c>
      <c r="G93" s="20">
        <f t="shared" si="6"/>
        <v>2.3733673394577858E-07</v>
      </c>
      <c r="H93">
        <f>SUM(E$3:E93)</f>
        <v>15303</v>
      </c>
      <c r="I93" s="20">
        <f>SUM(F$3:F93)</f>
        <v>15048.195834894801</v>
      </c>
      <c r="J93" s="27">
        <f t="shared" si="7"/>
        <v>101.69325391495997</v>
      </c>
    </row>
    <row r="94" spans="1:10" ht="12.75">
      <c r="A94" s="1">
        <v>92</v>
      </c>
      <c r="B94" s="2">
        <v>726</v>
      </c>
      <c r="C94" s="2">
        <v>1686</v>
      </c>
      <c r="D94" s="5">
        <f t="shared" si="4"/>
        <v>2412</v>
      </c>
      <c r="E94" s="5">
        <v>317</v>
      </c>
      <c r="F94" s="20">
        <f t="shared" si="5"/>
        <v>354.9755340221639</v>
      </c>
      <c r="G94" s="20">
        <f t="shared" si="6"/>
        <v>4.062649523835873</v>
      </c>
      <c r="H94">
        <f>SUM(E$3:E94)</f>
        <v>15620</v>
      </c>
      <c r="I94" s="20">
        <f>SUM(F$3:F94)</f>
        <v>15403.171368916965</v>
      </c>
      <c r="J94" s="27">
        <f t="shared" si="7"/>
        <v>101.4076882343891</v>
      </c>
    </row>
    <row r="95" spans="1:10" ht="12.75">
      <c r="A95" s="1">
        <v>93</v>
      </c>
      <c r="B95" s="2">
        <v>549</v>
      </c>
      <c r="C95" s="2">
        <v>1446</v>
      </c>
      <c r="D95" s="5">
        <f t="shared" si="4"/>
        <v>1995</v>
      </c>
      <c r="E95" s="5">
        <v>244</v>
      </c>
      <c r="F95" s="20">
        <f t="shared" si="5"/>
        <v>293.60538572728734</v>
      </c>
      <c r="G95" s="20">
        <f t="shared" si="6"/>
        <v>8.380957614444293</v>
      </c>
      <c r="H95">
        <f>SUM(E$3:E95)</f>
        <v>15864</v>
      </c>
      <c r="I95" s="20">
        <f>SUM(F$3:F95)</f>
        <v>15696.776754644252</v>
      </c>
      <c r="J95" s="27">
        <f t="shared" si="7"/>
        <v>101.06533492811683</v>
      </c>
    </row>
    <row r="96" spans="1:10" ht="12.75">
      <c r="A96" s="1">
        <v>94</v>
      </c>
      <c r="B96" s="2">
        <v>413</v>
      </c>
      <c r="C96" s="2">
        <v>1203</v>
      </c>
      <c r="D96" s="5">
        <f t="shared" si="4"/>
        <v>1616</v>
      </c>
      <c r="E96" s="5">
        <v>203</v>
      </c>
      <c r="F96" s="20">
        <f t="shared" si="5"/>
        <v>237.82772097007336</v>
      </c>
      <c r="G96" s="20">
        <f t="shared" si="6"/>
        <v>5.100205068701473</v>
      </c>
      <c r="H96">
        <f>SUM(E$3:E96)</f>
        <v>16067</v>
      </c>
      <c r="I96" s="20">
        <f>SUM(F$3:F96)</f>
        <v>15934.604475614326</v>
      </c>
      <c r="J96" s="27">
        <f t="shared" si="7"/>
        <v>100.83086796781362</v>
      </c>
    </row>
    <row r="97" spans="1:10" ht="12.75">
      <c r="A97" s="1">
        <v>95</v>
      </c>
      <c r="B97" s="3">
        <v>302</v>
      </c>
      <c r="C97" s="3">
        <v>988</v>
      </c>
      <c r="D97" s="5">
        <f t="shared" si="4"/>
        <v>1290</v>
      </c>
      <c r="E97" s="5">
        <v>140</v>
      </c>
      <c r="F97" s="20">
        <f t="shared" si="5"/>
        <v>189.8500990417046</v>
      </c>
      <c r="G97" s="20">
        <f t="shared" si="6"/>
        <v>13.089444709332849</v>
      </c>
      <c r="H97">
        <f>SUM(E$3:E97)</f>
        <v>16207</v>
      </c>
      <c r="I97" s="20">
        <f>SUM(F$3:F97)</f>
        <v>16124.45457465603</v>
      </c>
      <c r="J97" s="27">
        <f t="shared" si="7"/>
        <v>100.51192693037638</v>
      </c>
    </row>
    <row r="98" spans="1:10" ht="12.75">
      <c r="A98" s="1">
        <v>96</v>
      </c>
      <c r="B98" s="3">
        <v>219</v>
      </c>
      <c r="C98" s="3">
        <v>736</v>
      </c>
      <c r="D98" s="5">
        <f t="shared" si="4"/>
        <v>955</v>
      </c>
      <c r="E98" s="5">
        <v>105</v>
      </c>
      <c r="F98" s="20">
        <f t="shared" si="5"/>
        <v>140.54794153862628</v>
      </c>
      <c r="G98" s="20">
        <f t="shared" si="6"/>
        <v>8.990926041320252</v>
      </c>
      <c r="H98">
        <f>SUM(E$3:E98)</f>
        <v>16312</v>
      </c>
      <c r="I98" s="20">
        <f>SUM(F$3:F98)</f>
        <v>16265.002516194658</v>
      </c>
      <c r="J98" s="27">
        <f t="shared" si="7"/>
        <v>100.28894851850498</v>
      </c>
    </row>
    <row r="99" spans="1:10" ht="12.75">
      <c r="A99" s="1">
        <v>97</v>
      </c>
      <c r="B99" s="3">
        <v>147</v>
      </c>
      <c r="C99" s="3">
        <v>525</v>
      </c>
      <c r="D99" s="5">
        <f t="shared" si="4"/>
        <v>672</v>
      </c>
      <c r="E99" s="5">
        <v>74</v>
      </c>
      <c r="F99" s="20">
        <f t="shared" si="5"/>
        <v>98.898656244981</v>
      </c>
      <c r="G99" s="20">
        <f t="shared" si="6"/>
        <v>6.268468211237124</v>
      </c>
      <c r="H99">
        <f>SUM(E$3:E99)</f>
        <v>16386</v>
      </c>
      <c r="I99" s="20">
        <f>SUM(F$3:F99)</f>
        <v>16363.901172439639</v>
      </c>
      <c r="J99" s="27">
        <f t="shared" si="7"/>
        <v>100.1350462052263</v>
      </c>
    </row>
    <row r="100" spans="1:10" ht="12.75">
      <c r="A100" s="1">
        <v>98</v>
      </c>
      <c r="B100" s="3">
        <v>94</v>
      </c>
      <c r="C100" s="3">
        <v>311</v>
      </c>
      <c r="D100" s="5">
        <f t="shared" si="4"/>
        <v>405</v>
      </c>
      <c r="E100" s="5">
        <v>54</v>
      </c>
      <c r="F100" s="20">
        <f t="shared" si="5"/>
        <v>59.60410086193051</v>
      </c>
      <c r="G100" s="20">
        <f t="shared" si="6"/>
        <v>0.5269091558555741</v>
      </c>
      <c r="H100">
        <f>SUM(E$3:E100)</f>
        <v>16440</v>
      </c>
      <c r="I100" s="20">
        <f>SUM(F$3:F100)</f>
        <v>16423.50527330157</v>
      </c>
      <c r="J100" s="27">
        <f t="shared" si="7"/>
        <v>100.10043365544654</v>
      </c>
    </row>
    <row r="101" spans="1:10" ht="12.75">
      <c r="A101" s="1">
        <v>99</v>
      </c>
      <c r="B101" s="3">
        <v>47</v>
      </c>
      <c r="C101" s="3">
        <v>195</v>
      </c>
      <c r="D101" s="5">
        <f t="shared" si="4"/>
        <v>242</v>
      </c>
      <c r="E101" s="5">
        <v>29</v>
      </c>
      <c r="F101" s="20">
        <f t="shared" si="5"/>
        <v>35.61528989774613</v>
      </c>
      <c r="G101" s="20">
        <f t="shared" si="6"/>
        <v>1.2287436254728181</v>
      </c>
      <c r="H101">
        <f>SUM(E$3:E101)</f>
        <v>16469</v>
      </c>
      <c r="I101" s="20">
        <f>SUM(F$3:F101)</f>
        <v>16459.120563199314</v>
      </c>
      <c r="J101" s="27">
        <f t="shared" si="7"/>
        <v>100.06002408672292</v>
      </c>
    </row>
    <row r="102" spans="1:10" ht="12.75">
      <c r="A102" s="1">
        <v>100</v>
      </c>
      <c r="B102" s="3">
        <v>19</v>
      </c>
      <c r="C102" s="3">
        <v>78</v>
      </c>
      <c r="D102" s="5">
        <f t="shared" si="4"/>
        <v>97</v>
      </c>
      <c r="E102" s="5">
        <v>14</v>
      </c>
      <c r="F102" s="20">
        <f t="shared" si="5"/>
        <v>14.275550082980887</v>
      </c>
      <c r="G102" s="20">
        <f t="shared" si="6"/>
        <v>0.005318733624233075</v>
      </c>
      <c r="H102">
        <f>SUM(E$3:E102)</f>
        <v>16483</v>
      </c>
      <c r="I102" s="20">
        <f>SUM(F$3:F102)</f>
        <v>16473.396113282295</v>
      </c>
      <c r="J102" s="27">
        <f t="shared" si="7"/>
        <v>100.05829937343618</v>
      </c>
    </row>
    <row r="103" spans="1:10" ht="12.75">
      <c r="A103" s="1">
        <v>101</v>
      </c>
      <c r="B103" s="3">
        <v>5</v>
      </c>
      <c r="C103" s="3">
        <v>43</v>
      </c>
      <c r="D103" s="5">
        <f t="shared" si="4"/>
        <v>48</v>
      </c>
      <c r="E103" s="5">
        <v>4</v>
      </c>
      <c r="F103" s="20">
        <f t="shared" si="5"/>
        <v>7.0641897317843565</v>
      </c>
      <c r="G103" s="20">
        <f t="shared" si="6"/>
        <v>1.3291345602068132</v>
      </c>
      <c r="H103">
        <f>SUM(E$3:E103)</f>
        <v>16487</v>
      </c>
      <c r="I103" s="20">
        <f>SUM(F$3:F103)</f>
        <v>16480.46030301408</v>
      </c>
      <c r="J103" s="27">
        <f t="shared" si="7"/>
        <v>100.03968151899693</v>
      </c>
    </row>
    <row r="104" spans="1:10" ht="12.75">
      <c r="A104" s="1">
        <v>102</v>
      </c>
      <c r="B104" s="3">
        <v>3</v>
      </c>
      <c r="C104" s="3">
        <v>29</v>
      </c>
      <c r="D104" s="5">
        <f t="shared" si="4"/>
        <v>32</v>
      </c>
      <c r="E104" s="5">
        <v>2</v>
      </c>
      <c r="F104" s="20">
        <f t="shared" si="5"/>
        <v>4.709459821189571</v>
      </c>
      <c r="G104" s="20">
        <f t="shared" si="6"/>
        <v>1.5588141318479924</v>
      </c>
      <c r="H104">
        <f>SUM(E$3:E104)</f>
        <v>16489</v>
      </c>
      <c r="I104" s="20">
        <f>SUM(F$3:F104)</f>
        <v>16485.169762835267</v>
      </c>
      <c r="J104" s="27">
        <f t="shared" si="7"/>
        <v>100.02323444174272</v>
      </c>
    </row>
    <row r="105" spans="1:10" ht="12.75">
      <c r="A105" s="1">
        <v>103</v>
      </c>
      <c r="B105" s="3">
        <v>2</v>
      </c>
      <c r="C105" s="3">
        <v>25</v>
      </c>
      <c r="D105" s="5">
        <f t="shared" si="4"/>
        <v>27</v>
      </c>
      <c r="E105" s="5">
        <v>1</v>
      </c>
      <c r="F105" s="20">
        <f t="shared" si="5"/>
        <v>3.9736067241287008</v>
      </c>
      <c r="G105" s="20">
        <f t="shared" si="6"/>
        <v>2.2252672606200847</v>
      </c>
      <c r="H105">
        <f>SUM(E$3:E105)</f>
        <v>16490</v>
      </c>
      <c r="I105" s="20">
        <f>SUM(F$3:F105)</f>
        <v>16489.143369559395</v>
      </c>
      <c r="J105" s="27">
        <f t="shared" si="7"/>
        <v>100.00519511791126</v>
      </c>
    </row>
    <row r="106" spans="1:10" ht="12.75">
      <c r="A106" s="1">
        <v>104</v>
      </c>
      <c r="B106" s="4">
        <v>2</v>
      </c>
      <c r="C106" s="4">
        <v>12</v>
      </c>
      <c r="D106" s="5">
        <f t="shared" si="4"/>
        <v>14</v>
      </c>
      <c r="E106" s="5">
        <v>4</v>
      </c>
      <c r="F106" s="20">
        <f t="shared" si="5"/>
        <v>2.0603886717704376</v>
      </c>
      <c r="G106" s="20">
        <f t="shared" si="6"/>
        <v>1.8259137977902882</v>
      </c>
      <c r="H106">
        <f>SUM(E$3:E106)</f>
        <v>16494</v>
      </c>
      <c r="I106" s="20">
        <f>SUM(F$3:F106)</f>
        <v>16491.203758231164</v>
      </c>
      <c r="J106" s="27">
        <f t="shared" si="7"/>
        <v>100.01695595912724</v>
      </c>
    </row>
    <row r="107" spans="1:10" ht="12.75">
      <c r="A107" s="1">
        <v>105</v>
      </c>
      <c r="B107" s="4">
        <v>1</v>
      </c>
      <c r="C107" s="4">
        <v>18</v>
      </c>
      <c r="D107" s="5">
        <f t="shared" si="4"/>
        <v>19</v>
      </c>
      <c r="E107" s="5">
        <v>0</v>
      </c>
      <c r="F107" s="20">
        <f t="shared" si="5"/>
        <v>2.7962417688313077</v>
      </c>
      <c r="G107" s="20">
        <f t="shared" si="6"/>
        <v>2.7962417688313077</v>
      </c>
      <c r="H107">
        <f>SUM(E$3:E107)</f>
        <v>16494</v>
      </c>
      <c r="I107" s="20">
        <f>SUM(F$3:F107)</f>
        <v>16493.999999999996</v>
      </c>
      <c r="J107" s="27">
        <f t="shared" si="7"/>
        <v>100.00000000000003</v>
      </c>
    </row>
    <row r="108" spans="1:7" ht="12.75">
      <c r="A108" t="s">
        <v>2</v>
      </c>
      <c r="D108" s="5">
        <f>SUM(D3:D107)</f>
        <v>112074</v>
      </c>
      <c r="E108" s="5">
        <f>SUM(E3:E107)</f>
        <v>16494</v>
      </c>
      <c r="G108" s="20">
        <f>SUM(G3:G107)</f>
        <v>1616.7658886169338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5" sqref="A15"/>
    </sheetView>
  </sheetViews>
  <sheetFormatPr defaultColWidth="9.140625" defaultRowHeight="12.75"/>
  <cols>
    <col min="1" max="1" width="10.140625" style="0" bestFit="1" customWidth="1"/>
    <col min="2" max="2" width="91.421875" style="0" bestFit="1" customWidth="1"/>
  </cols>
  <sheetData>
    <row r="1" spans="1:2" ht="12.75">
      <c r="A1" t="s">
        <v>0</v>
      </c>
      <c r="B1" t="s">
        <v>11</v>
      </c>
    </row>
    <row r="2" spans="1:2" ht="12.75">
      <c r="A2" t="s">
        <v>9</v>
      </c>
      <c r="B2" t="s">
        <v>12</v>
      </c>
    </row>
    <row r="3" spans="1:2" ht="12.75">
      <c r="A3" t="s">
        <v>8</v>
      </c>
      <c r="B3" t="s">
        <v>13</v>
      </c>
    </row>
    <row r="4" spans="1:2" ht="12.75">
      <c r="A4" t="s">
        <v>1</v>
      </c>
      <c r="B4" t="s">
        <v>14</v>
      </c>
    </row>
    <row r="5" spans="1:2" ht="12.75">
      <c r="A5" t="s">
        <v>3</v>
      </c>
      <c r="B5" t="s">
        <v>17</v>
      </c>
    </row>
    <row r="6" spans="1:2" ht="12.75">
      <c r="A6" t="s">
        <v>4</v>
      </c>
      <c r="B6" t="s">
        <v>15</v>
      </c>
    </row>
    <row r="7" spans="1:2" ht="12.75">
      <c r="A7" t="s">
        <v>5</v>
      </c>
      <c r="B7" t="s">
        <v>16</v>
      </c>
    </row>
    <row r="8" spans="1:2" ht="12.75">
      <c r="A8" t="s">
        <v>6</v>
      </c>
      <c r="B8" t="s">
        <v>19</v>
      </c>
    </row>
    <row r="9" spans="1:2" ht="12.75">
      <c r="A9" t="s">
        <v>7</v>
      </c>
      <c r="B9" t="s">
        <v>18</v>
      </c>
    </row>
    <row r="10" spans="1:2" ht="12.75">
      <c r="A10" t="s">
        <v>10</v>
      </c>
      <c r="B10" t="s">
        <v>20</v>
      </c>
    </row>
    <row r="13" spans="1:2" ht="12.75">
      <c r="A13" t="s">
        <v>21</v>
      </c>
      <c r="B13" s="28" t="s">
        <v>22</v>
      </c>
    </row>
    <row r="14" ht="12.75">
      <c r="B14" s="28" t="s">
        <v>23</v>
      </c>
    </row>
  </sheetData>
  <hyperlinks>
    <hyperlink ref="B13" r:id="rId1" display="https://onemocneni-aktualne.mzcr.cz/api/v2/covid-19"/>
    <hyperlink ref="B14" r:id="rId2" display="https://www.czso.cz/csu/czso/umrtnostni_tabulky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Matejka</dc:creator>
  <cp:keywords/>
  <dc:description/>
  <cp:lastModifiedBy>Karel Matejka</cp:lastModifiedBy>
  <dcterms:created xsi:type="dcterms:W3CDTF">2021-02-04T14:37:54Z</dcterms:created>
  <dcterms:modified xsi:type="dcterms:W3CDTF">2021-02-04T15:29:19Z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